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1-015-01 - Bourací prá..." sheetId="2" r:id="rId2"/>
    <sheet name="2021-015-02 - Nové kce - ..." sheetId="3" r:id="rId3"/>
    <sheet name="2021-015-03 - Bourací prá..." sheetId="4" r:id="rId4"/>
    <sheet name="2021-015-04 - Nové kce - ..." sheetId="5" r:id="rId5"/>
    <sheet name="2021-015-05 - Krajinářské..." sheetId="6" r:id="rId6"/>
    <sheet name="2021-015-06 - Krajinářské..." sheetId="7" r:id="rId7"/>
    <sheet name="2021-015-07 - Krajinářské..." sheetId="8" r:id="rId8"/>
    <sheet name="2021-015-08 - Kamerové zk..." sheetId="9" r:id="rId9"/>
    <sheet name="2021-015-09 - VRN - vedle..." sheetId="10" r:id="rId10"/>
    <sheet name="Seznam figur" sheetId="11" r:id="rId11"/>
    <sheet name="Pokyny pro vyplnění" sheetId="12" r:id="rId12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'2021-015-01 - Bourací prá...'!$C$81:$K$162</definedName>
    <definedName name="_xlnm.Print_Area" localSheetId="1">'2021-015-01 - Bourací prá...'!$C$4:$J$39,'2021-015-01 - Bourací prá...'!$C$45:$J$63,'2021-015-01 - Bourací prá...'!$C$69:$K$162</definedName>
    <definedName name="_xlnm.Print_Titles" localSheetId="1">'2021-015-01 - Bourací prá...'!$81:$81</definedName>
    <definedName name="_xlnm._FilterDatabase" localSheetId="2" hidden="1">'2021-015-02 - Nové kce - ...'!$C$83:$K$690</definedName>
    <definedName name="_xlnm.Print_Area" localSheetId="2">'2021-015-02 - Nové kce - ...'!$C$4:$J$39,'2021-015-02 - Nové kce - ...'!$C$45:$J$65,'2021-015-02 - Nové kce - ...'!$C$71:$K$690</definedName>
    <definedName name="_xlnm.Print_Titles" localSheetId="2">'2021-015-02 - Nové kce - ...'!$83:$83</definedName>
    <definedName name="_xlnm._FilterDatabase" localSheetId="3" hidden="1">'2021-015-03 - Bourací prá...'!$C$82:$K$158</definedName>
    <definedName name="_xlnm.Print_Area" localSheetId="3">'2021-015-03 - Bourací prá...'!$C$4:$J$39,'2021-015-03 - Bourací prá...'!$C$45:$J$64,'2021-015-03 - Bourací prá...'!$C$70:$K$158</definedName>
    <definedName name="_xlnm.Print_Titles" localSheetId="3">'2021-015-03 - Bourací prá...'!$82:$82</definedName>
    <definedName name="_xlnm._FilterDatabase" localSheetId="4" hidden="1">'2021-015-04 - Nové kce - ...'!$C$84:$K$177</definedName>
    <definedName name="_xlnm.Print_Area" localSheetId="4">'2021-015-04 - Nové kce - ...'!$C$4:$J$39,'2021-015-04 - Nové kce - ...'!$C$45:$J$66,'2021-015-04 - Nové kce - ...'!$C$72:$K$177</definedName>
    <definedName name="_xlnm.Print_Titles" localSheetId="4">'2021-015-04 - Nové kce - ...'!$84:$84</definedName>
    <definedName name="_xlnm._FilterDatabase" localSheetId="5" hidden="1">'2021-015-05 - Krajinářské...'!$C$81:$K$207</definedName>
    <definedName name="_xlnm.Print_Area" localSheetId="5">'2021-015-05 - Krajinářské...'!$C$4:$J$39,'2021-015-05 - Krajinářské...'!$C$45:$J$63,'2021-015-05 - Krajinářské...'!$C$69:$K$207</definedName>
    <definedName name="_xlnm.Print_Titles" localSheetId="5">'2021-015-05 - Krajinářské...'!$81:$81</definedName>
    <definedName name="_xlnm._FilterDatabase" localSheetId="6" hidden="1">'2021-015-06 - Krajinářské...'!$C$81:$K$244</definedName>
    <definedName name="_xlnm.Print_Area" localSheetId="6">'2021-015-06 - Krajinářské...'!$C$4:$J$39,'2021-015-06 - Krajinářské...'!$C$45:$J$63,'2021-015-06 - Krajinářské...'!$C$69:$K$244</definedName>
    <definedName name="_xlnm.Print_Titles" localSheetId="6">'2021-015-06 - Krajinářské...'!$81:$81</definedName>
    <definedName name="_xlnm._FilterDatabase" localSheetId="7" hidden="1">'2021-015-07 - Krajinářské...'!$C$81:$K$203</definedName>
    <definedName name="_xlnm.Print_Area" localSheetId="7">'2021-015-07 - Krajinářské...'!$C$4:$J$39,'2021-015-07 - Krajinářské...'!$C$45:$J$63,'2021-015-07 - Krajinářské...'!$C$69:$K$203</definedName>
    <definedName name="_xlnm.Print_Titles" localSheetId="7">'2021-015-07 - Krajinářské...'!$81:$81</definedName>
    <definedName name="_xlnm._FilterDatabase" localSheetId="8" hidden="1">'2021-015-08 - Kamerové zk...'!$C$80:$K$92</definedName>
    <definedName name="_xlnm.Print_Area" localSheetId="8">'2021-015-08 - Kamerové zk...'!$C$4:$J$39,'2021-015-08 - Kamerové zk...'!$C$45:$J$62,'2021-015-08 - Kamerové zk...'!$C$68:$K$92</definedName>
    <definedName name="_xlnm.Print_Titles" localSheetId="8">'2021-015-08 - Kamerové zk...'!$80:$80</definedName>
    <definedName name="_xlnm._FilterDatabase" localSheetId="9" hidden="1">'2021-015-09 - VRN - vedle...'!$C$84:$K$107</definedName>
    <definedName name="_xlnm.Print_Area" localSheetId="9">'2021-015-09 - VRN - vedle...'!$C$4:$J$39,'2021-015-09 - VRN - vedle...'!$C$45:$J$66,'2021-015-09 - VRN - vedle...'!$C$72:$K$107</definedName>
    <definedName name="_xlnm.Print_Titles" localSheetId="9">'2021-015-09 - VRN - vedle...'!$84:$84</definedName>
    <definedName name="_xlnm.Print_Area" localSheetId="10">'Seznam figur'!$C$4:$G$17</definedName>
    <definedName name="_xlnm.Print_Titles" localSheetId="10">'Seznam figur'!$9:$9</definedName>
    <definedName name="_xlnm.Print_Area" localSheetId="11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1" l="1" r="D7"/>
  <c i="10" r="J37"/>
  <c r="J36"/>
  <c i="1" r="AY63"/>
  <c i="10" r="J35"/>
  <c i="1" r="AX63"/>
  <c i="10" r="BI106"/>
  <c r="BH106"/>
  <c r="BG106"/>
  <c r="BF106"/>
  <c r="T106"/>
  <c r="T105"/>
  <c r="R106"/>
  <c r="R105"/>
  <c r="P106"/>
  <c r="P105"/>
  <c r="BI103"/>
  <c r="BH103"/>
  <c r="BG103"/>
  <c r="BF103"/>
  <c r="T103"/>
  <c r="T102"/>
  <c r="R103"/>
  <c r="R102"/>
  <c r="P103"/>
  <c r="P102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8"/>
  <c r="BH88"/>
  <c r="BG88"/>
  <c r="BF88"/>
  <c r="T88"/>
  <c r="T87"/>
  <c r="R88"/>
  <c r="R87"/>
  <c r="P88"/>
  <c r="P87"/>
  <c r="J82"/>
  <c r="J81"/>
  <c r="F81"/>
  <c r="F79"/>
  <c r="E77"/>
  <c r="J55"/>
  <c r="J54"/>
  <c r="F54"/>
  <c r="F52"/>
  <c r="E50"/>
  <c r="J18"/>
  <c r="E18"/>
  <c r="F82"/>
  <c r="J17"/>
  <c r="J12"/>
  <c r="J79"/>
  <c r="E7"/>
  <c r="E75"/>
  <c i="9" r="J37"/>
  <c r="J36"/>
  <c i="1" r="AY62"/>
  <c i="9" r="J35"/>
  <c i="1" r="AX62"/>
  <c i="9" r="BI84"/>
  <c r="BH84"/>
  <c r="BG84"/>
  <c r="BF84"/>
  <c r="T84"/>
  <c r="T83"/>
  <c r="T82"/>
  <c r="T81"/>
  <c r="R84"/>
  <c r="R83"/>
  <c r="R82"/>
  <c r="R81"/>
  <c r="P84"/>
  <c r="P83"/>
  <c r="P82"/>
  <c r="P81"/>
  <c i="1" r="AU62"/>
  <c i="9" r="J78"/>
  <c r="J77"/>
  <c r="F77"/>
  <c r="F75"/>
  <c r="E73"/>
  <c r="J55"/>
  <c r="J54"/>
  <c r="F54"/>
  <c r="F52"/>
  <c r="E50"/>
  <c r="J18"/>
  <c r="E18"/>
  <c r="F78"/>
  <c r="J17"/>
  <c r="J12"/>
  <c r="J75"/>
  <c r="E7"/>
  <c r="E71"/>
  <c i="8" r="J37"/>
  <c r="J36"/>
  <c i="1" r="AY61"/>
  <c i="8" r="J35"/>
  <c i="1" r="AX61"/>
  <c i="8" r="BI202"/>
  <c r="BH202"/>
  <c r="BG202"/>
  <c r="BF202"/>
  <c r="T202"/>
  <c r="T201"/>
  <c r="R202"/>
  <c r="R201"/>
  <c r="P202"/>
  <c r="P201"/>
  <c r="BI195"/>
  <c r="BH195"/>
  <c r="BG195"/>
  <c r="BF195"/>
  <c r="T195"/>
  <c r="R195"/>
  <c r="P195"/>
  <c r="BI189"/>
  <c r="BH189"/>
  <c r="BG189"/>
  <c r="BF189"/>
  <c r="T189"/>
  <c r="R189"/>
  <c r="P189"/>
  <c r="BI183"/>
  <c r="BH183"/>
  <c r="BG183"/>
  <c r="BF183"/>
  <c r="T183"/>
  <c r="R183"/>
  <c r="P183"/>
  <c r="BI177"/>
  <c r="BH177"/>
  <c r="BG177"/>
  <c r="BF177"/>
  <c r="T177"/>
  <c r="R177"/>
  <c r="P177"/>
  <c r="BI169"/>
  <c r="BH169"/>
  <c r="BG169"/>
  <c r="BF169"/>
  <c r="T169"/>
  <c r="R169"/>
  <c r="P169"/>
  <c r="BI163"/>
  <c r="BH163"/>
  <c r="BG163"/>
  <c r="BF163"/>
  <c r="T163"/>
  <c r="R163"/>
  <c r="P163"/>
  <c r="BI157"/>
  <c r="BH157"/>
  <c r="BG157"/>
  <c r="BF157"/>
  <c r="T157"/>
  <c r="R157"/>
  <c r="P157"/>
  <c r="BI151"/>
  <c r="BH151"/>
  <c r="BG151"/>
  <c r="BF151"/>
  <c r="T151"/>
  <c r="R151"/>
  <c r="P151"/>
  <c r="BI138"/>
  <c r="BH138"/>
  <c r="BG138"/>
  <c r="BF138"/>
  <c r="T138"/>
  <c r="R138"/>
  <c r="P138"/>
  <c r="BI131"/>
  <c r="BH131"/>
  <c r="BG131"/>
  <c r="BF131"/>
  <c r="T131"/>
  <c r="R131"/>
  <c r="P131"/>
  <c r="BI125"/>
  <c r="BH125"/>
  <c r="BG125"/>
  <c r="BF125"/>
  <c r="T125"/>
  <c r="R125"/>
  <c r="P125"/>
  <c r="BI117"/>
  <c r="BH117"/>
  <c r="BG117"/>
  <c r="BF117"/>
  <c r="T117"/>
  <c r="R117"/>
  <c r="P117"/>
  <c r="BI109"/>
  <c r="BH109"/>
  <c r="BG109"/>
  <c r="BF109"/>
  <c r="T109"/>
  <c r="R109"/>
  <c r="P109"/>
  <c r="BI96"/>
  <c r="BH96"/>
  <c r="BG96"/>
  <c r="BF96"/>
  <c r="T96"/>
  <c r="R96"/>
  <c r="P96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55"/>
  <c r="J17"/>
  <c r="J12"/>
  <c r="J76"/>
  <c r="E7"/>
  <c r="E48"/>
  <c i="7" r="J37"/>
  <c r="J36"/>
  <c i="1" r="AY60"/>
  <c i="7" r="J35"/>
  <c i="1" r="AX60"/>
  <c i="7" r="BI243"/>
  <c r="BH243"/>
  <c r="BG243"/>
  <c r="BF243"/>
  <c r="T243"/>
  <c r="T242"/>
  <c r="R243"/>
  <c r="R242"/>
  <c r="P243"/>
  <c r="P242"/>
  <c r="BI237"/>
  <c r="BH237"/>
  <c r="BG237"/>
  <c r="BF237"/>
  <c r="T237"/>
  <c r="R237"/>
  <c r="P237"/>
  <c r="BI232"/>
  <c r="BH232"/>
  <c r="BG232"/>
  <c r="BF232"/>
  <c r="T232"/>
  <c r="R232"/>
  <c r="P232"/>
  <c r="BI226"/>
  <c r="BH226"/>
  <c r="BG226"/>
  <c r="BF226"/>
  <c r="T226"/>
  <c r="R226"/>
  <c r="P226"/>
  <c r="BI221"/>
  <c r="BH221"/>
  <c r="BG221"/>
  <c r="BF221"/>
  <c r="T221"/>
  <c r="R221"/>
  <c r="P221"/>
  <c r="BI211"/>
  <c r="BH211"/>
  <c r="BG211"/>
  <c r="BF211"/>
  <c r="T211"/>
  <c r="R211"/>
  <c r="P211"/>
  <c r="BI206"/>
  <c r="BH206"/>
  <c r="BG206"/>
  <c r="BF206"/>
  <c r="T206"/>
  <c r="R206"/>
  <c r="P206"/>
  <c r="BI201"/>
  <c r="BH201"/>
  <c r="BG201"/>
  <c r="BF201"/>
  <c r="T201"/>
  <c r="R201"/>
  <c r="P201"/>
  <c r="BI194"/>
  <c r="BH194"/>
  <c r="BG194"/>
  <c r="BF194"/>
  <c r="T194"/>
  <c r="R194"/>
  <c r="P194"/>
  <c r="BI189"/>
  <c r="BH189"/>
  <c r="BG189"/>
  <c r="BF189"/>
  <c r="T189"/>
  <c r="R189"/>
  <c r="P189"/>
  <c r="BI184"/>
  <c r="BH184"/>
  <c r="BG184"/>
  <c r="BF184"/>
  <c r="T184"/>
  <c r="R184"/>
  <c r="P184"/>
  <c r="BI178"/>
  <c r="BH178"/>
  <c r="BG178"/>
  <c r="BF178"/>
  <c r="T178"/>
  <c r="R178"/>
  <c r="P178"/>
  <c r="BI168"/>
  <c r="BH168"/>
  <c r="BG168"/>
  <c r="BF168"/>
  <c r="T168"/>
  <c r="R168"/>
  <c r="P168"/>
  <c r="BI162"/>
  <c r="BH162"/>
  <c r="BG162"/>
  <c r="BF162"/>
  <c r="T162"/>
  <c r="R162"/>
  <c r="P162"/>
  <c r="BI152"/>
  <c r="BH152"/>
  <c r="BG152"/>
  <c r="BF152"/>
  <c r="T152"/>
  <c r="R152"/>
  <c r="P152"/>
  <c r="BI145"/>
  <c r="BH145"/>
  <c r="BG145"/>
  <c r="BF145"/>
  <c r="T145"/>
  <c r="R145"/>
  <c r="P145"/>
  <c r="BI141"/>
  <c r="BH141"/>
  <c r="BG141"/>
  <c r="BF141"/>
  <c r="T141"/>
  <c r="R141"/>
  <c r="P141"/>
  <c r="BI136"/>
  <c r="BH136"/>
  <c r="BG136"/>
  <c r="BF136"/>
  <c r="T136"/>
  <c r="R136"/>
  <c r="P136"/>
  <c r="BI127"/>
  <c r="BH127"/>
  <c r="BG127"/>
  <c r="BF127"/>
  <c r="T127"/>
  <c r="R127"/>
  <c r="P127"/>
  <c r="BI122"/>
  <c r="BH122"/>
  <c r="BG122"/>
  <c r="BF122"/>
  <c r="T122"/>
  <c r="R122"/>
  <c r="P122"/>
  <c r="BI113"/>
  <c r="BH113"/>
  <c r="BG113"/>
  <c r="BF113"/>
  <c r="T113"/>
  <c r="R113"/>
  <c r="P113"/>
  <c r="BI99"/>
  <c r="BH99"/>
  <c r="BG99"/>
  <c r="BF99"/>
  <c r="T99"/>
  <c r="R99"/>
  <c r="P99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55"/>
  <c r="J17"/>
  <c r="J12"/>
  <c r="J52"/>
  <c r="E7"/>
  <c r="E48"/>
  <c i="6" r="J37"/>
  <c r="J36"/>
  <c i="1" r="AY59"/>
  <c i="6" r="J35"/>
  <c i="1" r="AX59"/>
  <c i="6" r="BI206"/>
  <c r="BH206"/>
  <c r="BG206"/>
  <c r="BF206"/>
  <c r="T206"/>
  <c r="T205"/>
  <c r="R206"/>
  <c r="R205"/>
  <c r="P206"/>
  <c r="P205"/>
  <c r="BI198"/>
  <c r="BH198"/>
  <c r="BG198"/>
  <c r="BF198"/>
  <c r="T198"/>
  <c r="R198"/>
  <c r="P198"/>
  <c r="BI191"/>
  <c r="BH191"/>
  <c r="BG191"/>
  <c r="BF191"/>
  <c r="T191"/>
  <c r="R191"/>
  <c r="P191"/>
  <c r="BI183"/>
  <c r="BH183"/>
  <c r="BG183"/>
  <c r="BF183"/>
  <c r="T183"/>
  <c r="R183"/>
  <c r="P183"/>
  <c r="BI176"/>
  <c r="BH176"/>
  <c r="BG176"/>
  <c r="BF176"/>
  <c r="T176"/>
  <c r="R176"/>
  <c r="P176"/>
  <c r="BI164"/>
  <c r="BH164"/>
  <c r="BG164"/>
  <c r="BF164"/>
  <c r="T164"/>
  <c r="R164"/>
  <c r="P164"/>
  <c r="BI157"/>
  <c r="BH157"/>
  <c r="BG157"/>
  <c r="BF157"/>
  <c r="T157"/>
  <c r="R157"/>
  <c r="P157"/>
  <c r="BI152"/>
  <c r="BH152"/>
  <c r="BG152"/>
  <c r="BF152"/>
  <c r="T152"/>
  <c r="R152"/>
  <c r="P152"/>
  <c r="BI144"/>
  <c r="BH144"/>
  <c r="BG144"/>
  <c r="BF144"/>
  <c r="T144"/>
  <c r="R144"/>
  <c r="P144"/>
  <c r="BI138"/>
  <c r="BH138"/>
  <c r="BG138"/>
  <c r="BF138"/>
  <c r="T138"/>
  <c r="R138"/>
  <c r="P138"/>
  <c r="BI131"/>
  <c r="BH131"/>
  <c r="BG131"/>
  <c r="BF131"/>
  <c r="T131"/>
  <c r="R131"/>
  <c r="P131"/>
  <c r="BI124"/>
  <c r="BH124"/>
  <c r="BG124"/>
  <c r="BF124"/>
  <c r="T124"/>
  <c r="R124"/>
  <c r="P124"/>
  <c r="BI116"/>
  <c r="BH116"/>
  <c r="BG116"/>
  <c r="BF116"/>
  <c r="T116"/>
  <c r="R116"/>
  <c r="P116"/>
  <c r="BI110"/>
  <c r="BH110"/>
  <c r="BG110"/>
  <c r="BF110"/>
  <c r="T110"/>
  <c r="R110"/>
  <c r="P110"/>
  <c r="BI104"/>
  <c r="BH104"/>
  <c r="BG104"/>
  <c r="BF104"/>
  <c r="T104"/>
  <c r="R104"/>
  <c r="P104"/>
  <c r="BI97"/>
  <c r="BH97"/>
  <c r="BG97"/>
  <c r="BF97"/>
  <c r="T97"/>
  <c r="R97"/>
  <c r="P97"/>
  <c r="BI91"/>
  <c r="BH91"/>
  <c r="BG91"/>
  <c r="BF91"/>
  <c r="T91"/>
  <c r="R91"/>
  <c r="P91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55"/>
  <c r="J17"/>
  <c r="J12"/>
  <c r="J52"/>
  <c r="E7"/>
  <c r="E72"/>
  <c i="5" r="J37"/>
  <c r="J36"/>
  <c i="1" r="AY58"/>
  <c i="5" r="J35"/>
  <c i="1" r="AX58"/>
  <c i="5" r="BI176"/>
  <c r="BH176"/>
  <c r="BG176"/>
  <c r="BF176"/>
  <c r="T176"/>
  <c r="T175"/>
  <c r="R176"/>
  <c r="R175"/>
  <c r="P176"/>
  <c r="P175"/>
  <c r="BI168"/>
  <c r="BH168"/>
  <c r="BG168"/>
  <c r="BF168"/>
  <c r="T168"/>
  <c r="R168"/>
  <c r="P168"/>
  <c r="BI160"/>
  <c r="BH160"/>
  <c r="BG160"/>
  <c r="BF160"/>
  <c r="T160"/>
  <c r="R160"/>
  <c r="P160"/>
  <c r="BI153"/>
  <c r="BH153"/>
  <c r="BG153"/>
  <c r="BF153"/>
  <c r="T153"/>
  <c r="R153"/>
  <c r="P153"/>
  <c r="BI145"/>
  <c r="BH145"/>
  <c r="BG145"/>
  <c r="BF145"/>
  <c r="T145"/>
  <c r="R145"/>
  <c r="P145"/>
  <c r="BI140"/>
  <c r="BH140"/>
  <c r="BG140"/>
  <c r="BF140"/>
  <c r="T140"/>
  <c r="R140"/>
  <c r="P140"/>
  <c r="BI134"/>
  <c r="BH134"/>
  <c r="BG134"/>
  <c r="BF134"/>
  <c r="T134"/>
  <c r="R134"/>
  <c r="P134"/>
  <c r="BI127"/>
  <c r="BH127"/>
  <c r="BG127"/>
  <c r="BF127"/>
  <c r="T127"/>
  <c r="R127"/>
  <c r="P127"/>
  <c r="BI118"/>
  <c r="BH118"/>
  <c r="BG118"/>
  <c r="BF118"/>
  <c r="T118"/>
  <c r="R118"/>
  <c r="P118"/>
  <c r="BI110"/>
  <c r="BH110"/>
  <c r="BG110"/>
  <c r="BF110"/>
  <c r="T110"/>
  <c r="R110"/>
  <c r="P110"/>
  <c r="BI103"/>
  <c r="BH103"/>
  <c r="BG103"/>
  <c r="BF103"/>
  <c r="T103"/>
  <c r="R103"/>
  <c r="P103"/>
  <c r="BI96"/>
  <c r="BH96"/>
  <c r="BG96"/>
  <c r="BF96"/>
  <c r="T96"/>
  <c r="R96"/>
  <c r="P96"/>
  <c r="BI88"/>
  <c r="BH88"/>
  <c r="BG88"/>
  <c r="BF88"/>
  <c r="T88"/>
  <c r="T87"/>
  <c r="R88"/>
  <c r="R87"/>
  <c r="P88"/>
  <c r="P87"/>
  <c r="J82"/>
  <c r="J81"/>
  <c r="F81"/>
  <c r="F79"/>
  <c r="E77"/>
  <c r="J55"/>
  <c r="J54"/>
  <c r="F54"/>
  <c r="F52"/>
  <c r="E50"/>
  <c r="J18"/>
  <c r="E18"/>
  <c r="F55"/>
  <c r="J17"/>
  <c r="J12"/>
  <c r="J79"/>
  <c r="E7"/>
  <c r="E75"/>
  <c i="4" r="J37"/>
  <c r="J36"/>
  <c i="1" r="AY57"/>
  <c i="4" r="J35"/>
  <c i="1" r="AX57"/>
  <c i="4"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7"/>
  <c r="BH127"/>
  <c r="BG127"/>
  <c r="BF127"/>
  <c r="T127"/>
  <c r="R127"/>
  <c r="P127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0"/>
  <c r="BH110"/>
  <c r="BG110"/>
  <c r="BF110"/>
  <c r="T110"/>
  <c r="T109"/>
  <c r="R110"/>
  <c r="R109"/>
  <c r="P110"/>
  <c r="P109"/>
  <c r="BI102"/>
  <c r="BH102"/>
  <c r="BG102"/>
  <c r="BF102"/>
  <c r="T102"/>
  <c r="R102"/>
  <c r="P102"/>
  <c r="BI94"/>
  <c r="BH94"/>
  <c r="BG94"/>
  <c r="BF94"/>
  <c r="T94"/>
  <c r="R94"/>
  <c r="P94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77"/>
  <c r="E7"/>
  <c r="E48"/>
  <c i="3" r="J37"/>
  <c r="J36"/>
  <c i="1" r="AY56"/>
  <c i="3" r="J35"/>
  <c i="1" r="AX56"/>
  <c i="3" r="BI689"/>
  <c r="BH689"/>
  <c r="BG689"/>
  <c r="BF689"/>
  <c r="T689"/>
  <c r="T688"/>
  <c r="R689"/>
  <c r="R688"/>
  <c r="P689"/>
  <c r="P688"/>
  <c r="BI680"/>
  <c r="BH680"/>
  <c r="BG680"/>
  <c r="BF680"/>
  <c r="T680"/>
  <c r="T679"/>
  <c r="R680"/>
  <c r="R679"/>
  <c r="P680"/>
  <c r="P679"/>
  <c r="BI674"/>
  <c r="BH674"/>
  <c r="BG674"/>
  <c r="BF674"/>
  <c r="T674"/>
  <c r="R674"/>
  <c r="P674"/>
  <c r="BI669"/>
  <c r="BH669"/>
  <c r="BG669"/>
  <c r="BF669"/>
  <c r="T669"/>
  <c r="R669"/>
  <c r="P669"/>
  <c r="BI664"/>
  <c r="BH664"/>
  <c r="BG664"/>
  <c r="BF664"/>
  <c r="T664"/>
  <c r="R664"/>
  <c r="P664"/>
  <c r="BI659"/>
  <c r="BH659"/>
  <c r="BG659"/>
  <c r="BF659"/>
  <c r="T659"/>
  <c r="R659"/>
  <c r="P659"/>
  <c r="BI590"/>
  <c r="BH590"/>
  <c r="BG590"/>
  <c r="BF590"/>
  <c r="T590"/>
  <c r="R590"/>
  <c r="P590"/>
  <c r="BI521"/>
  <c r="BH521"/>
  <c r="BG521"/>
  <c r="BF521"/>
  <c r="T521"/>
  <c r="R521"/>
  <c r="P521"/>
  <c r="BI516"/>
  <c r="BH516"/>
  <c r="BG516"/>
  <c r="BF516"/>
  <c r="T516"/>
  <c r="R516"/>
  <c r="P516"/>
  <c r="BI432"/>
  <c r="BH432"/>
  <c r="BG432"/>
  <c r="BF432"/>
  <c r="T432"/>
  <c r="R432"/>
  <c r="P432"/>
  <c r="BI348"/>
  <c r="BH348"/>
  <c r="BG348"/>
  <c r="BF348"/>
  <c r="T348"/>
  <c r="R348"/>
  <c r="P348"/>
  <c r="BI340"/>
  <c r="BH340"/>
  <c r="BG340"/>
  <c r="BF340"/>
  <c r="T340"/>
  <c r="R340"/>
  <c r="P340"/>
  <c r="BI332"/>
  <c r="BH332"/>
  <c r="BG332"/>
  <c r="BF332"/>
  <c r="T332"/>
  <c r="R332"/>
  <c r="P332"/>
  <c r="BI319"/>
  <c r="BH319"/>
  <c r="BG319"/>
  <c r="BF319"/>
  <c r="T319"/>
  <c r="R319"/>
  <c r="P319"/>
  <c r="BI306"/>
  <c r="BH306"/>
  <c r="BG306"/>
  <c r="BF306"/>
  <c r="T306"/>
  <c r="R306"/>
  <c r="P306"/>
  <c r="BI288"/>
  <c r="BH288"/>
  <c r="BG288"/>
  <c r="BF288"/>
  <c r="T288"/>
  <c r="R288"/>
  <c r="P288"/>
  <c r="BI260"/>
  <c r="BH260"/>
  <c r="BG260"/>
  <c r="BF260"/>
  <c r="T260"/>
  <c r="R260"/>
  <c r="P260"/>
  <c r="BI216"/>
  <c r="BH216"/>
  <c r="BG216"/>
  <c r="BF216"/>
  <c r="T216"/>
  <c r="R216"/>
  <c r="P216"/>
  <c r="BI195"/>
  <c r="BH195"/>
  <c r="BG195"/>
  <c r="BF195"/>
  <c r="T195"/>
  <c r="R195"/>
  <c r="P195"/>
  <c r="BI177"/>
  <c r="BH177"/>
  <c r="BG177"/>
  <c r="BF177"/>
  <c r="T177"/>
  <c r="R177"/>
  <c r="P177"/>
  <c r="BI159"/>
  <c r="BH159"/>
  <c r="BG159"/>
  <c r="BF159"/>
  <c r="T159"/>
  <c r="R159"/>
  <c r="P159"/>
  <c r="BI141"/>
  <c r="BH141"/>
  <c r="BG141"/>
  <c r="BF141"/>
  <c r="T141"/>
  <c r="R141"/>
  <c r="P141"/>
  <c r="BI123"/>
  <c r="BH123"/>
  <c r="BG123"/>
  <c r="BF123"/>
  <c r="T123"/>
  <c r="R123"/>
  <c r="P123"/>
  <c r="BI105"/>
  <c r="BH105"/>
  <c r="BG105"/>
  <c r="BF105"/>
  <c r="T105"/>
  <c r="R105"/>
  <c r="P105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52"/>
  <c r="E7"/>
  <c r="E48"/>
  <c i="2" r="J37"/>
  <c r="J36"/>
  <c i="1" r="AY55"/>
  <c i="2" r="J35"/>
  <c i="1" r="AX55"/>
  <c i="2" r="BI156"/>
  <c r="BH156"/>
  <c r="BG156"/>
  <c r="BF156"/>
  <c r="T156"/>
  <c r="R156"/>
  <c r="P156"/>
  <c r="BI151"/>
  <c r="BH151"/>
  <c r="BG151"/>
  <c r="BF151"/>
  <c r="T151"/>
  <c r="R151"/>
  <c r="P151"/>
  <c r="BI145"/>
  <c r="BH145"/>
  <c r="BG145"/>
  <c r="BF145"/>
  <c r="T145"/>
  <c r="R145"/>
  <c r="P145"/>
  <c r="BI140"/>
  <c r="BH140"/>
  <c r="BG140"/>
  <c r="BF140"/>
  <c r="T140"/>
  <c r="R140"/>
  <c r="P140"/>
  <c r="BI132"/>
  <c r="BH132"/>
  <c r="BG132"/>
  <c r="BF132"/>
  <c r="T132"/>
  <c r="R132"/>
  <c r="P132"/>
  <c r="BI125"/>
  <c r="BH125"/>
  <c r="BG125"/>
  <c r="BF125"/>
  <c r="T125"/>
  <c r="R125"/>
  <c r="P125"/>
  <c r="BI117"/>
  <c r="BH117"/>
  <c r="BG117"/>
  <c r="BF117"/>
  <c r="T117"/>
  <c r="R117"/>
  <c r="P117"/>
  <c r="BI110"/>
  <c r="BH110"/>
  <c r="BG110"/>
  <c r="BF110"/>
  <c r="T110"/>
  <c r="R110"/>
  <c r="P110"/>
  <c r="BI103"/>
  <c r="BH103"/>
  <c r="BG103"/>
  <c r="BF103"/>
  <c r="T103"/>
  <c r="R103"/>
  <c r="P103"/>
  <c r="BI92"/>
  <c r="BH92"/>
  <c r="BG92"/>
  <c r="BF92"/>
  <c r="T92"/>
  <c r="R92"/>
  <c r="P92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48"/>
  <c i="1" r="L50"/>
  <c r="AM50"/>
  <c r="AM49"/>
  <c r="L49"/>
  <c r="AM47"/>
  <c r="L47"/>
  <c r="L45"/>
  <c r="L44"/>
  <c i="8" r="J109"/>
  <c r="BK96"/>
  <c i="7" r="J168"/>
  <c i="6" r="BK198"/>
  <c i="5" r="BK160"/>
  <c i="4" r="BK156"/>
  <c r="J127"/>
  <c i="3" r="BK680"/>
  <c r="J306"/>
  <c r="J195"/>
  <c r="BK141"/>
  <c i="2" r="J110"/>
  <c i="7" r="BK201"/>
  <c r="J152"/>
  <c i="6" r="J198"/>
  <c r="BK144"/>
  <c r="BK116"/>
  <c i="3" r="BK669"/>
  <c r="BK216"/>
  <c i="2" r="J151"/>
  <c i="10" r="BK106"/>
  <c i="8" r="BK202"/>
  <c r="J138"/>
  <c i="7" r="J243"/>
  <c r="J194"/>
  <c r="J127"/>
  <c i="6" r="BK176"/>
  <c i="5" r="J160"/>
  <c r="BK96"/>
  <c i="4" r="BK124"/>
  <c i="3" r="J669"/>
  <c i="2" r="J103"/>
  <c i="7" r="BK221"/>
  <c r="BK141"/>
  <c i="6" r="J176"/>
  <c r="J91"/>
  <c i="5" r="BK110"/>
  <c i="4" r="J102"/>
  <c i="3" r="J521"/>
  <c r="BK306"/>
  <c i="2" r="BK156"/>
  <c i="1" r="AS54"/>
  <c i="7" r="BK122"/>
  <c i="5" r="BK140"/>
  <c i="4" r="J132"/>
  <c i="3" r="J680"/>
  <c i="10" r="J103"/>
  <c r="BK91"/>
  <c i="8" r="BK195"/>
  <c r="BK163"/>
  <c i="7" r="BK237"/>
  <c r="BK99"/>
  <c i="6" r="BK91"/>
  <c i="5" r="BK103"/>
  <c i="4" r="BK127"/>
  <c r="BK110"/>
  <c i="3" r="BK332"/>
  <c r="J87"/>
  <c i="9" r="F37"/>
  <c i="1" r="BD62"/>
  <c i="8" r="J131"/>
  <c i="7" r="J226"/>
  <c r="BK184"/>
  <c r="BK152"/>
  <c i="5" r="BK176"/>
  <c r="J153"/>
  <c i="4" r="J146"/>
  <c r="J116"/>
  <c i="3" r="J590"/>
  <c r="BK288"/>
  <c r="BK105"/>
  <c i="10" r="BK103"/>
  <c i="7" r="J178"/>
  <c r="J145"/>
  <c i="6" r="J164"/>
  <c r="J131"/>
  <c r="BK104"/>
  <c i="3" r="J332"/>
  <c r="BK123"/>
  <c i="2" r="BK110"/>
  <c i="9" r="BK84"/>
  <c i="8" r="BK169"/>
  <c r="BK117"/>
  <c i="7" r="BK232"/>
  <c r="BK136"/>
  <c i="6" r="J191"/>
  <c r="J138"/>
  <c i="5" r="BK145"/>
  <c i="4" r="J153"/>
  <c r="BK132"/>
  <c i="3" r="BK674"/>
  <c r="J516"/>
  <c i="8" r="J157"/>
  <c i="7" r="BK189"/>
  <c r="J122"/>
  <c i="6" r="J124"/>
  <c i="5" r="J145"/>
  <c i="4" r="BK146"/>
  <c i="3" r="J674"/>
  <c r="J319"/>
  <c i="2" r="J145"/>
  <c i="10" r="J106"/>
  <c i="8" r="BK177"/>
  <c i="7" r="BK243"/>
  <c r="BK211"/>
  <c r="BK145"/>
  <c i="6" r="BK191"/>
  <c i="5" r="J168"/>
  <c i="4" r="J156"/>
  <c r="J120"/>
  <c i="3" r="J340"/>
  <c i="2" r="BK117"/>
  <c i="10" r="BK98"/>
  <c r="J93"/>
  <c i="8" r="J189"/>
  <c r="BK131"/>
  <c i="7" r="BK194"/>
  <c i="6" r="BK157"/>
  <c i="5" r="J176"/>
  <c r="J96"/>
  <c i="4" r="BK120"/>
  <c i="3" r="BK348"/>
  <c r="J177"/>
  <c i="2" r="BK140"/>
  <c r="BK85"/>
  <c i="8" r="BK138"/>
  <c i="7" r="BK206"/>
  <c r="J136"/>
  <c i="6" r="BK85"/>
  <c i="5" r="J110"/>
  <c i="4" r="J139"/>
  <c r="J94"/>
  <c i="3" r="BK521"/>
  <c r="BK260"/>
  <c r="J159"/>
  <c i="2" r="BK132"/>
  <c i="10" r="BK95"/>
  <c i="7" r="BK85"/>
  <c i="6" r="J152"/>
  <c i="3" r="J664"/>
  <c r="J288"/>
  <c r="BK159"/>
  <c i="2" r="J125"/>
  <c i="9" r="J84"/>
  <c i="8" r="BK157"/>
  <c i="7" r="J221"/>
  <c r="BK168"/>
  <c r="J85"/>
  <c i="6" r="BK164"/>
  <c r="J85"/>
  <c i="5" r="J103"/>
  <c i="4" r="BK136"/>
  <c i="3" r="J659"/>
  <c i="8" r="BK151"/>
  <c i="7" r="J184"/>
  <c i="6" r="J206"/>
  <c r="J110"/>
  <c i="5" r="J88"/>
  <c i="4" r="BK94"/>
  <c i="3" r="BK590"/>
  <c r="J348"/>
  <c i="2" r="J85"/>
  <c i="8" r="BK125"/>
  <c i="7" r="J237"/>
  <c r="J162"/>
  <c r="BK127"/>
  <c i="6" r="J104"/>
  <c i="5" r="BK118"/>
  <c i="4" r="BK86"/>
  <c i="2" r="J156"/>
  <c i="10" r="J100"/>
  <c r="BK93"/>
  <c r="J88"/>
  <c i="8" r="J177"/>
  <c i="7" r="J189"/>
  <c i="6" r="BK183"/>
  <c i="5" r="BK168"/>
  <c r="BK88"/>
  <c i="3" r="BK340"/>
  <c r="J105"/>
  <c i="2" r="BK103"/>
  <c i="9" r="F35"/>
  <c i="1" r="BB62"/>
  <c i="8" r="BK183"/>
  <c r="J85"/>
  <c i="7" r="BK162"/>
  <c i="6" r="BK97"/>
  <c i="5" r="J127"/>
  <c i="4" r="BK150"/>
  <c i="3" r="BK689"/>
  <c r="BK432"/>
  <c r="BK177"/>
  <c i="2" r="BK145"/>
  <c i="7" r="J211"/>
  <c i="6" r="BK206"/>
  <c r="BK138"/>
  <c r="BK110"/>
  <c i="3" r="BK664"/>
  <c r="BK319"/>
  <c r="BK195"/>
  <c i="2" r="J140"/>
  <c i="10" r="BK100"/>
  <c i="8" r="BK189"/>
  <c r="BK85"/>
  <c i="7" r="BK226"/>
  <c r="BK178"/>
  <c r="J113"/>
  <c i="6" r="J183"/>
  <c r="J97"/>
  <c i="5" r="J140"/>
  <c i="4" r="BK143"/>
  <c r="J86"/>
  <c i="2" r="J132"/>
  <c i="8" r="BK109"/>
  <c i="6" r="BK131"/>
  <c i="5" r="J118"/>
  <c i="4" r="BK139"/>
  <c i="3" r="BK659"/>
  <c r="J432"/>
  <c r="BK87"/>
  <c i="2" r="J117"/>
  <c i="8" r="J195"/>
  <c r="J117"/>
  <c i="7" r="J232"/>
  <c r="J141"/>
  <c i="6" r="J116"/>
  <c i="5" r="BK127"/>
  <c i="4" r="J143"/>
  <c i="3" r="J216"/>
  <c i="10" r="J98"/>
  <c r="BK88"/>
  <c i="8" r="J183"/>
  <c r="J125"/>
  <c i="7" r="BK113"/>
  <c i="6" r="BK124"/>
  <c i="4" r="J150"/>
  <c r="BK116"/>
  <c i="3" r="J260"/>
  <c i="2" r="BK151"/>
  <c i="9" r="F36"/>
  <c i="1" r="BC62"/>
  <c i="6" r="J144"/>
  <c i="3" r="J689"/>
  <c i="8" r="J163"/>
  <c i="7" r="J206"/>
  <c r="J99"/>
  <c i="5" r="BK134"/>
  <c i="4" r="J124"/>
  <c i="3" r="BK516"/>
  <c r="J123"/>
  <c i="2" r="BK125"/>
  <c i="8" r="J202"/>
  <c r="J151"/>
  <c i="7" r="J201"/>
  <c i="6" r="J157"/>
  <c i="5" r="BK153"/>
  <c i="4" r="BK153"/>
  <c r="J110"/>
  <c i="2" r="BK92"/>
  <c i="10" r="J95"/>
  <c r="J91"/>
  <c i="8" r="J169"/>
  <c r="J96"/>
  <c i="6" r="BK152"/>
  <c i="5" r="J134"/>
  <c i="4" r="J136"/>
  <c r="BK102"/>
  <c i="3" r="J141"/>
  <c i="2" r="J92"/>
  <c i="9" r="J34"/>
  <c i="1" r="AW62"/>
  <c i="6" l="1" r="F79"/>
  <c i="2" r="BK84"/>
  <c r="J84"/>
  <c r="J61"/>
  <c r="T124"/>
  <c i="3" r="R215"/>
  <c i="4" r="T85"/>
  <c i="5" r="BK139"/>
  <c r="J139"/>
  <c r="J63"/>
  <c r="P152"/>
  <c i="7" r="T84"/>
  <c r="T83"/>
  <c r="T82"/>
  <c i="8" r="BK84"/>
  <c i="10" r="BK90"/>
  <c r="J90"/>
  <c r="J62"/>
  <c r="P90"/>
  <c r="R90"/>
  <c r="T90"/>
  <c r="BK97"/>
  <c r="J97"/>
  <c r="J63"/>
  <c r="P97"/>
  <c r="R97"/>
  <c r="T97"/>
  <c i="2" r="P84"/>
  <c r="BK124"/>
  <c r="J124"/>
  <c r="J62"/>
  <c i="3" r="BK215"/>
  <c r="J215"/>
  <c r="J62"/>
  <c i="4" r="P85"/>
  <c r="T115"/>
  <c i="5" r="R95"/>
  <c r="BK152"/>
  <c r="J152"/>
  <c r="J64"/>
  <c i="6" r="T84"/>
  <c r="T83"/>
  <c r="T82"/>
  <c i="7" r="P84"/>
  <c r="P83"/>
  <c r="P82"/>
  <c i="1" r="AU60"/>
  <c i="8" r="R84"/>
  <c r="R83"/>
  <c r="R82"/>
  <c i="2" r="R124"/>
  <c i="3" r="T215"/>
  <c i="4" r="BK115"/>
  <c r="J115"/>
  <c r="J63"/>
  <c i="5" r="P95"/>
  <c r="P86"/>
  <c r="P85"/>
  <c i="1" r="AU58"/>
  <c i="5" r="P139"/>
  <c r="R139"/>
  <c r="T139"/>
  <c i="2" r="R84"/>
  <c r="R83"/>
  <c r="R82"/>
  <c i="3" r="P215"/>
  <c i="4" r="BK85"/>
  <c r="J85"/>
  <c r="J61"/>
  <c r="P115"/>
  <c i="5" r="BK95"/>
  <c r="J95"/>
  <c r="J62"/>
  <c r="R152"/>
  <c i="6" r="BK84"/>
  <c i="7" r="R84"/>
  <c r="R83"/>
  <c r="R82"/>
  <c i="8" r="P84"/>
  <c r="P83"/>
  <c r="P82"/>
  <c i="1" r="AU61"/>
  <c i="8" r="T84"/>
  <c r="T83"/>
  <c r="T82"/>
  <c i="2" r="T84"/>
  <c r="T83"/>
  <c r="T82"/>
  <c i="6" r="R84"/>
  <c r="R83"/>
  <c r="R82"/>
  <c i="2" r="P124"/>
  <c i="3" r="BK86"/>
  <c r="J86"/>
  <c r="J61"/>
  <c r="P86"/>
  <c r="P85"/>
  <c r="P84"/>
  <c i="1" r="AU56"/>
  <c i="3" r="R86"/>
  <c r="R85"/>
  <c r="R84"/>
  <c r="T86"/>
  <c r="T85"/>
  <c r="T84"/>
  <c i="4" r="R85"/>
  <c r="R115"/>
  <c i="5" r="T95"/>
  <c r="T86"/>
  <c r="T85"/>
  <c r="T152"/>
  <c i="6" r="P84"/>
  <c r="P83"/>
  <c r="P82"/>
  <c i="1" r="AU59"/>
  <c i="7" r="BK84"/>
  <c r="J84"/>
  <c r="J61"/>
  <c i="2" r="J52"/>
  <c r="E72"/>
  <c r="BE132"/>
  <c r="BE156"/>
  <c i="3" r="F55"/>
  <c r="BE123"/>
  <c r="BE159"/>
  <c r="BE306"/>
  <c r="BE319"/>
  <c r="BK688"/>
  <c r="J688"/>
  <c r="J64"/>
  <c i="4" r="E73"/>
  <c r="BE94"/>
  <c r="BE102"/>
  <c r="BE132"/>
  <c r="BE146"/>
  <c r="BK109"/>
  <c r="J109"/>
  <c r="J62"/>
  <c i="5" r="BE127"/>
  <c r="BE140"/>
  <c r="BE145"/>
  <c r="BE176"/>
  <c r="BK87"/>
  <c i="6" r="J76"/>
  <c r="BE176"/>
  <c i="7" r="E72"/>
  <c r="BE145"/>
  <c r="BE184"/>
  <c r="BE189"/>
  <c r="BE206"/>
  <c r="BE221"/>
  <c r="BE232"/>
  <c i="8" r="J52"/>
  <c r="F79"/>
  <c r="BE85"/>
  <c r="BE117"/>
  <c r="BE151"/>
  <c i="9" r="BK83"/>
  <c r="J83"/>
  <c r="J61"/>
  <c i="10" r="E48"/>
  <c r="J52"/>
  <c r="F55"/>
  <c r="BE88"/>
  <c r="BE91"/>
  <c r="BE93"/>
  <c r="BE95"/>
  <c r="BE98"/>
  <c r="BK87"/>
  <c r="J87"/>
  <c r="J61"/>
  <c r="BK102"/>
  <c r="J102"/>
  <c r="J64"/>
  <c r="BK105"/>
  <c r="J105"/>
  <c r="J65"/>
  <c i="2" r="F55"/>
  <c r="BE140"/>
  <c r="BE151"/>
  <c i="3" r="BE141"/>
  <c r="BE195"/>
  <c r="BE521"/>
  <c r="BE659"/>
  <c r="BE680"/>
  <c i="4" r="F55"/>
  <c r="BE116"/>
  <c r="BE139"/>
  <c r="BE156"/>
  <c i="5" r="E48"/>
  <c r="F82"/>
  <c r="BE110"/>
  <c r="BE134"/>
  <c r="BE160"/>
  <c i="6" r="E48"/>
  <c r="BE183"/>
  <c i="7" r="F79"/>
  <c r="BE85"/>
  <c r="BE99"/>
  <c r="BE113"/>
  <c r="BE152"/>
  <c i="8" r="BE96"/>
  <c r="BE131"/>
  <c r="BE163"/>
  <c r="BE183"/>
  <c r="BE189"/>
  <c i="10" r="BE100"/>
  <c i="2" r="BE110"/>
  <c i="3" r="J78"/>
  <c r="BE105"/>
  <c r="BE177"/>
  <c r="BE260"/>
  <c r="BE288"/>
  <c r="BE348"/>
  <c r="BE669"/>
  <c i="4" r="BE153"/>
  <c i="5" r="BE103"/>
  <c r="BE118"/>
  <c r="BE153"/>
  <c r="BK175"/>
  <c r="J175"/>
  <c r="J65"/>
  <c i="6" r="BE85"/>
  <c r="BE116"/>
  <c r="BE164"/>
  <c r="BE206"/>
  <c i="7" r="BE127"/>
  <c r="BE136"/>
  <c r="BE178"/>
  <c i="8" r="E72"/>
  <c i="2" r="BE117"/>
  <c r="BE125"/>
  <c r="BE145"/>
  <c i="3" r="BE332"/>
  <c r="BE432"/>
  <c r="BE590"/>
  <c r="BE664"/>
  <c r="BE689"/>
  <c i="4" r="J52"/>
  <c r="BE110"/>
  <c r="BE124"/>
  <c r="BE127"/>
  <c r="BE150"/>
  <c i="5" r="J52"/>
  <c r="BE88"/>
  <c i="6" r="BE91"/>
  <c r="BE131"/>
  <c r="BE198"/>
  <c r="BK205"/>
  <c r="J205"/>
  <c r="J62"/>
  <c i="7" r="J76"/>
  <c r="BE201"/>
  <c r="BE211"/>
  <c i="8" r="BE109"/>
  <c r="BE125"/>
  <c r="BE138"/>
  <c r="BE157"/>
  <c r="BE177"/>
  <c r="BE195"/>
  <c r="BE202"/>
  <c r="BK201"/>
  <c r="J201"/>
  <c r="J62"/>
  <c i="9" r="E48"/>
  <c r="J52"/>
  <c r="F55"/>
  <c r="BE84"/>
  <c i="10" r="BE106"/>
  <c i="2" r="BE103"/>
  <c i="3" r="E74"/>
  <c i="6" r="BE97"/>
  <c r="BE124"/>
  <c r="BE152"/>
  <c r="BE157"/>
  <c i="7" r="BE122"/>
  <c r="BE141"/>
  <c r="BE162"/>
  <c r="BE168"/>
  <c r="BE194"/>
  <c r="BE226"/>
  <c r="BE237"/>
  <c r="BE243"/>
  <c i="10" r="BE103"/>
  <c i="2" r="BE85"/>
  <c r="BE92"/>
  <c i="3" r="BE87"/>
  <c r="BE216"/>
  <c r="BE340"/>
  <c r="BE516"/>
  <c r="BE674"/>
  <c r="BK679"/>
  <c r="J679"/>
  <c r="J63"/>
  <c i="4" r="BE86"/>
  <c r="BE120"/>
  <c r="BE136"/>
  <c r="BE143"/>
  <c i="5" r="BE96"/>
  <c r="BE168"/>
  <c i="6" r="BE104"/>
  <c r="BE110"/>
  <c r="BE138"/>
  <c r="BE144"/>
  <c r="BE191"/>
  <c i="7" r="BK242"/>
  <c r="J242"/>
  <c r="J62"/>
  <c i="8" r="BE169"/>
  <c i="2" r="F36"/>
  <c i="1" r="BC55"/>
  <c i="7" r="F36"/>
  <c i="1" r="BC60"/>
  <c i="4" r="F37"/>
  <c i="1" r="BD57"/>
  <c i="2" r="J34"/>
  <c i="1" r="AW55"/>
  <c i="10" r="F36"/>
  <c i="1" r="BC63"/>
  <c i="5" r="J34"/>
  <c i="1" r="AW58"/>
  <c i="4" r="F35"/>
  <c i="1" r="BB57"/>
  <c i="10" r="J34"/>
  <c i="1" r="AW63"/>
  <c i="3" r="J34"/>
  <c i="1" r="AW56"/>
  <c i="3" r="F37"/>
  <c i="1" r="BD56"/>
  <c i="3" r="F36"/>
  <c i="1" r="BC56"/>
  <c i="9" r="F34"/>
  <c i="1" r="BA62"/>
  <c i="8" r="J34"/>
  <c i="1" r="AW61"/>
  <c i="4" r="F36"/>
  <c i="1" r="BC57"/>
  <c i="10" r="F34"/>
  <c i="1" r="BA63"/>
  <c i="7" r="F34"/>
  <c i="1" r="BA60"/>
  <c i="10" r="F35"/>
  <c i="1" r="BB63"/>
  <c i="2" r="F35"/>
  <c i="1" r="BB55"/>
  <c i="4" r="F34"/>
  <c i="1" r="BA57"/>
  <c i="8" r="F35"/>
  <c i="1" r="BB61"/>
  <c i="6" r="F37"/>
  <c i="1" r="BD59"/>
  <c i="5" r="F34"/>
  <c i="1" r="BA58"/>
  <c i="6" r="F35"/>
  <c i="1" r="BB59"/>
  <c i="7" r="J34"/>
  <c i="1" r="AW60"/>
  <c i="5" r="F35"/>
  <c i="1" r="BB58"/>
  <c i="5" r="F37"/>
  <c i="1" r="BD58"/>
  <c i="6" r="F34"/>
  <c i="1" r="BA59"/>
  <c i="6" r="J34"/>
  <c i="1" r="AW59"/>
  <c i="2" r="F37"/>
  <c i="1" r="BD55"/>
  <c i="5" r="F36"/>
  <c i="1" r="BC58"/>
  <c i="2" r="F34"/>
  <c i="1" r="BA55"/>
  <c i="8" r="F34"/>
  <c i="1" r="BA61"/>
  <c i="6" r="F36"/>
  <c i="1" r="BC59"/>
  <c i="9" r="J33"/>
  <c i="1" r="AV62"/>
  <c r="AT62"/>
  <c i="4" r="J34"/>
  <c i="1" r="AW57"/>
  <c i="8" r="F37"/>
  <c i="1" r="BD61"/>
  <c i="10" r="F37"/>
  <c i="1" r="BD63"/>
  <c i="3" r="F35"/>
  <c i="1" r="BB56"/>
  <c i="3" r="F34"/>
  <c i="1" r="BA56"/>
  <c i="7" r="F35"/>
  <c i="1" r="BB60"/>
  <c i="7" r="F37"/>
  <c i="1" r="BD60"/>
  <c i="8" r="F36"/>
  <c i="1" r="BC61"/>
  <c i="10" l="1" r="T86"/>
  <c r="T85"/>
  <c r="P86"/>
  <c r="P85"/>
  <c i="1" r="AU63"/>
  <c i="10" r="R86"/>
  <c r="R85"/>
  <c i="5" r="R86"/>
  <c r="R85"/>
  <c i="6" r="BK83"/>
  <c r="BK82"/>
  <c r="J82"/>
  <c i="4" r="P84"/>
  <c r="P83"/>
  <c i="1" r="AU57"/>
  <c i="5" r="BK86"/>
  <c r="BK85"/>
  <c r="J85"/>
  <c i="4" r="R84"/>
  <c r="R83"/>
  <c i="2" r="P83"/>
  <c r="P82"/>
  <c i="1" r="AU55"/>
  <c i="8" r="BK83"/>
  <c r="J83"/>
  <c r="J60"/>
  <c i="4" r="T84"/>
  <c r="T83"/>
  <c r="BK84"/>
  <c r="J84"/>
  <c r="J60"/>
  <c i="5" r="J87"/>
  <c r="J61"/>
  <c i="6" r="J84"/>
  <c r="J61"/>
  <c i="8" r="J84"/>
  <c r="J61"/>
  <c i="9" r="BK82"/>
  <c r="J82"/>
  <c r="J60"/>
  <c i="10" r="BK86"/>
  <c r="J86"/>
  <c r="J60"/>
  <c i="2" r="BK83"/>
  <c r="J83"/>
  <c r="J60"/>
  <c i="7" r="BK83"/>
  <c r="J83"/>
  <c r="J60"/>
  <c i="3" r="BK85"/>
  <c r="J85"/>
  <c r="J60"/>
  <c i="1" r="BC54"/>
  <c r="W32"/>
  <c i="3" r="J33"/>
  <c i="1" r="AV56"/>
  <c r="AT56"/>
  <c i="6" r="F33"/>
  <c i="1" r="AZ59"/>
  <c i="5" r="F33"/>
  <c i="1" r="AZ58"/>
  <c i="8" r="F33"/>
  <c i="1" r="AZ61"/>
  <c i="2" r="F33"/>
  <c i="1" r="AZ55"/>
  <c r="BB54"/>
  <c r="W31"/>
  <c i="4" r="F33"/>
  <c i="1" r="AZ57"/>
  <c i="2" r="J33"/>
  <c i="1" r="AV55"/>
  <c r="AT55"/>
  <c i="10" r="F33"/>
  <c i="1" r="AZ63"/>
  <c i="5" r="J33"/>
  <c i="1" r="AV58"/>
  <c r="AT58"/>
  <c i="10" r="J33"/>
  <c i="1" r="AV63"/>
  <c r="AT63"/>
  <c i="6" r="J30"/>
  <c i="1" r="AG59"/>
  <c i="4" r="J33"/>
  <c i="1" r="AV57"/>
  <c r="AT57"/>
  <c i="8" r="J33"/>
  <c i="1" r="AV61"/>
  <c r="AT61"/>
  <c i="9" r="F33"/>
  <c i="1" r="AZ62"/>
  <c i="7" r="F33"/>
  <c i="1" r="AZ60"/>
  <c r="BD54"/>
  <c r="W33"/>
  <c r="BA54"/>
  <c r="W30"/>
  <c i="5" r="J30"/>
  <c i="1" r="AG58"/>
  <c i="3" r="F33"/>
  <c i="1" r="AZ56"/>
  <c i="6" r="J33"/>
  <c i="1" r="AV59"/>
  <c r="AT59"/>
  <c i="7" r="J33"/>
  <c i="1" r="AV60"/>
  <c r="AT60"/>
  <c i="5" l="1" r="J39"/>
  <c i="6" r="J39"/>
  <c i="4" r="BK83"/>
  <c r="J83"/>
  <c i="5" r="J59"/>
  <c r="J86"/>
  <c r="J60"/>
  <c i="6" r="J59"/>
  <c r="J83"/>
  <c r="J60"/>
  <c i="9" r="BK81"/>
  <c r="J81"/>
  <c r="J59"/>
  <c i="10" r="BK85"/>
  <c r="J85"/>
  <c r="J59"/>
  <c i="8" r="BK82"/>
  <c r="J82"/>
  <c r="J59"/>
  <c i="7" r="BK82"/>
  <c r="J82"/>
  <c r="J59"/>
  <c i="2" r="BK82"/>
  <c r="J82"/>
  <c i="3" r="BK84"/>
  <c r="J84"/>
  <c r="J59"/>
  <c i="1" r="AN59"/>
  <c r="AN58"/>
  <c r="AW54"/>
  <c r="AK30"/>
  <c i="4" r="J30"/>
  <c i="1" r="AG57"/>
  <c r="AN57"/>
  <c r="AU54"/>
  <c r="AZ54"/>
  <c r="W29"/>
  <c r="AX54"/>
  <c r="AY54"/>
  <c i="2" r="J30"/>
  <c i="1" r="AG55"/>
  <c r="AN55"/>
  <c i="2" l="1" r="J39"/>
  <c i="4" r="J39"/>
  <c r="J59"/>
  <c i="2" r="J59"/>
  <c i="1" r="AV54"/>
  <c r="AK29"/>
  <c i="10" r="J30"/>
  <c i="1" r="AG63"/>
  <c r="AN63"/>
  <c i="8" r="J30"/>
  <c i="1" r="AG61"/>
  <c r="AN61"/>
  <c i="3" r="J30"/>
  <c i="1" r="AG56"/>
  <c r="AN56"/>
  <c i="7" r="J30"/>
  <c i="1" r="AG60"/>
  <c r="AN60"/>
  <c i="9" r="J30"/>
  <c i="1" r="AG62"/>
  <c r="AN62"/>
  <c i="8" l="1" r="J39"/>
  <c i="10" r="J39"/>
  <c i="3" r="J39"/>
  <c i="9" r="J39"/>
  <c i="7" r="J39"/>
  <c i="1" r="AT54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<sst xmlns="http://schemas.openxmlformats.org/spreadsheetml/2006/main">
  <si>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</si>
  <si>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</si>
  <si>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</si>
  <si>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</si>
  <si>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</si>
  <si>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{08f39c28-9f30-4a26-a2de-876903fddaee}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</si>
  <si>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</si>
  <si>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</si>
  <si>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</si>
  <si>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</si>
  <si>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</si>
  <si>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</si>
  <si>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</si>
  <si>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</si>
  <si>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2021-015-2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</si>
  <si>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</si>
  <si>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</si>
  <si>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oplocení a chodníků MŠ Tylova</t>
  </si>
  <si>
    <t>KSO:</t>
  </si>
  <si>
    <t/>
  </si>
  <si>
    <t>CC-CZ:</t>
  </si>
  <si>
    <t>Místo:</t>
  </si>
  <si>
    <t>MŠ Tylova 37, Ostrava- Zábřeh</t>
  </si>
  <si>
    <t>Datum:</t>
  </si>
  <si>
    <t>15. 4. 2021</t>
  </si>
  <si>
    <t>Zadavatel:</t>
  </si>
  <si>
    <t>IČ:</t>
  </si>
  <si>
    <t>Statutární město Ostrava, Prokešovo nám. 1803/8</t>
  </si>
  <si>
    <t>DIČ:</t>
  </si>
  <si>
    <t>Uchazeč:</t>
  </si>
  <si>
    <t>Vyplň údaj</t>
  </si>
  <si>
    <t>Projektant:</t>
  </si>
  <si>
    <t>ČOS exim s.r.o., Alešova 26, České Budějovice</t>
  </si>
  <si>
    <t>True</t>
  </si>
  <si>
    <t>Zpracovatel:</t>
  </si>
  <si>
    <t>Ing. Dana Mlejnková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</si>
  <si>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</si>
  <si>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</si>
  <si>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</si>
  <si>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</si>
  <si>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</si>
  <si>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</si>
  <si>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</si>
  <si>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</si>
  <si>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</si>
  <si>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</si>
  <si>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</si>
  <si>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</si>
  <si>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</si>
  <si>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</si>
  <si>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</si>
  <si>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</si>
  <si>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</si>
  <si>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</si>
  <si>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</si>
  <si>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</si>
  <si>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</si>
  <si>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</si>
  <si>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</si>
  <si>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</si>
  <si>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</si>
  <si>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</si>
  <si>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</si>
  <si>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</si>
  <si>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</si>
  <si>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</si>
  <si>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</si>
  <si>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</si>
  <si>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</si>
  <si>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</si>
  <si>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</si>
  <si>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</si>
  <si>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</si>
  <si>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</si>
  <si>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</si>
  <si>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</si>
  <si>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</si>
  <si>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2021-015-01</t>
  </si>
  <si>
    <t>Bourací práce - oplocení</t>
  </si>
  <si>
    <t>STA</t>
  </si>
  <si>
    <t>1</t>
  </si>
  <si>
    <t>{967f7241-fd88-4271-9af9-41fbac03203b}</t>
  </si>
  <si>
    <t>2</t>
  </si>
  <si>
    <t>2021-015-02</t>
  </si>
  <si>
    <t>Nové kce - oplocení</t>
  </si>
  <si>
    <t>{18070573-4023-4133-bb0b-e4fa54442aaa}</t>
  </si>
  <si>
    <t>2021-015-03</t>
  </si>
  <si>
    <t>Bourací práce - komunikace</t>
  </si>
  <si>
    <t>{1c51582c-e064-450d-b608-5bdb1a679c8b}</t>
  </si>
  <si>
    <t>2021-015-04</t>
  </si>
  <si>
    <t>Nové kce - komunikace</t>
  </si>
  <si>
    <t>{daf223d0-7a06-4b43-a261-ed363b7d946a}</t>
  </si>
  <si>
    <t>2021-015-05</t>
  </si>
  <si>
    <t>Krajinářské úpravy</t>
  </si>
  <si>
    <t>{2d06cc69-6f22-44d5-99ba-b0c7141774b5}</t>
  </si>
  <si>
    <t>2021-015-06</t>
  </si>
  <si>
    <t>Krajinářské úpravy- doplnění- kácení</t>
  </si>
  <si>
    <t>{a0dd32af-4da9-4e0a-93c8-d4adde7e5344}</t>
  </si>
  <si>
    <t>2021-015-07</t>
  </si>
  <si>
    <t>Krajinářské úpravy - doplnění - výsadba</t>
  </si>
  <si>
    <t>{733c75af-10fe-48a9-b2ca-c167c85a153c}</t>
  </si>
  <si>
    <t>2021-015-08</t>
  </si>
  <si>
    <t>Kamerové zkoušky - kanalizace</t>
  </si>
  <si>
    <t>{8470d39c-cbe4-4007-8302-5790b09225f5}</t>
  </si>
  <si>
    <t>2021-015-09</t>
  </si>
  <si>
    <t>VRN - vedlejší rozpočtové náklady</t>
  </si>
  <si>
    <t>{53d9f52b-5c1f-430f-8cbb-aecbf820000f}</t>
  </si>
  <si>
    <t>KRYCÍ LIST SOUPISU PRACÍ</t>
  </si>
  <si>
    <t>Objekt:</t>
  </si>
  <si>
    <t>2021-015-01 - Bourací práce - oplocení</t>
  </si>
  <si>
    <t xml:space="preserve">Zpracováno dle metodiky ÚRS s maximálním zatříděním položek (popisu činností) dle Třídníku stavebních konstrukcí a prací. Použita databáze směrných cen 2021/I. Položky, které databáze neobsahuje, oceněny dle brutto ceníků příslušných dodavatelů. Veškeré názvy jednotlivých zařízení jsou uvedeny pouze pro určení technické úrovně a provozních parametrů. Ve všech případech lze použít i jiná než navržená zařízení, která mají podobnou nebo minimálně stejnou kvalitu, účinnost a výkon, parametry použití, ev. hlučnost (která bezpodmínečně splňuje platné hygienické normy).  Celková množství u jednotlivých položek (kusy, metry) byla odměřena a sečtena ručně a digitálně z výkresů.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</si>
  <si>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</si>
  <si>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</si>
  <si>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</si>
  <si>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</si>
  <si>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</si>
  <si>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96 - Bourání konstrukcí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</si>
  <si>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</si>
  <si>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</si>
  <si>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</si>
  <si>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</si>
  <si>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</si>
  <si>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</si>
  <si>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</si>
  <si>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</si>
  <si>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</si>
  <si>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</si>
  <si>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</si>
  <si>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</si>
  <si>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</si>
  <si>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</si>
  <si>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</si>
  <si>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</si>
  <si>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</si>
  <si>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96</t>
  </si>
  <si>
    <t>Bourání konstrukcí</t>
  </si>
  <si>
    <t>K</t>
  </si>
  <si>
    <t>962041314.R</t>
  </si>
  <si>
    <t xml:space="preserve">Bourání zdiva  z betonu prostého  tloušťky do 100 mm - betonová nadezdívka</t>
  </si>
  <si>
    <t>m2</t>
  </si>
  <si>
    <t>4</t>
  </si>
  <si>
    <t>-971760033</t>
  </si>
  <si>
    <t>PP</t>
  </si>
  <si>
    <t>Bourání zdiva z betonu prostého tloušťky do 100 mm - betonová nadezdívka</t>
  </si>
  <si>
    <t>VV</t>
  </si>
  <si>
    <t>bourací</t>
  </si>
  <si>
    <t>oplocení</t>
  </si>
  <si>
    <t>vybourání betonové nadezdívky v./300/ š./100/mm</t>
  </si>
  <si>
    <t>206,22*0,3</t>
  </si>
  <si>
    <t>Součet</t>
  </si>
  <si>
    <t>966071711</t>
  </si>
  <si>
    <t>Bourání sloupků a vzpěr plotových ocelových do 2,5 m zabetonovaných</t>
  </si>
  <si>
    <t>kus</t>
  </si>
  <si>
    <t>CS ÚRS 2021 01</t>
  </si>
  <si>
    <t>-2106231242</t>
  </si>
  <si>
    <t>Bourání plotových sloupků a vzpěr ocelových trubkových nebo profilovaných výšky do 2,50 m zabetonovaných</t>
  </si>
  <si>
    <t>vybourání sloupků</t>
  </si>
  <si>
    <t>88</t>
  </si>
  <si>
    <t>vybourání sloupků- brána a branky</t>
  </si>
  <si>
    <t>6</t>
  </si>
  <si>
    <t>3</t>
  </si>
  <si>
    <t>966072811</t>
  </si>
  <si>
    <t>Rozebrání rámového oplocení na ocelové sloupky výšky do 2 m</t>
  </si>
  <si>
    <t>m</t>
  </si>
  <si>
    <t>1698137652</t>
  </si>
  <si>
    <t>Rozebrání oplocení z dílců rámových na ocelové sloupky, výšky přes 1 do 2 m</t>
  </si>
  <si>
    <t>demontáž oplocení pletivo v rámu</t>
  </si>
  <si>
    <t>206,22</t>
  </si>
  <si>
    <t>966073810</t>
  </si>
  <si>
    <t>Rozebrání vrat a vrátek k oplocení plochy do 2 m2</t>
  </si>
  <si>
    <t>-1976188967</t>
  </si>
  <si>
    <t>Rozebrání vrat a vrátek k oplocení plochy jednotlivě do 2 m2</t>
  </si>
  <si>
    <t>demontáž branky š.1m v./1,6/m</t>
  </si>
  <si>
    <t>5</t>
  </si>
  <si>
    <t>966073811</t>
  </si>
  <si>
    <t>Rozebrání vrat a vrátek k oplocení plochy do 6 m2</t>
  </si>
  <si>
    <t>-1645912621</t>
  </si>
  <si>
    <t>Rozebrání vrat a vrátek k oplocení plochy jednotlivě přes 2 do 6 m2</t>
  </si>
  <si>
    <t>demontáž brány v./1,6/m d./3,3/m</t>
  </si>
  <si>
    <t>997</t>
  </si>
  <si>
    <t>Přesun sutě</t>
  </si>
  <si>
    <t>997231111</t>
  </si>
  <si>
    <t>Vodorovná doprava suti a vybouraných hmot do 1 km</t>
  </si>
  <si>
    <t>t</t>
  </si>
  <si>
    <t>-1196514555</t>
  </si>
  <si>
    <t>Vodorovná doprava suti a vybouraných hmot s vyložením a hrubým urovnáním na vzdálenost do 1 km</t>
  </si>
  <si>
    <t>15,510</t>
  </si>
  <si>
    <t>1,908</t>
  </si>
  <si>
    <t>0,576</t>
  </si>
  <si>
    <t>0,210</t>
  </si>
  <si>
    <t>7</t>
  </si>
  <si>
    <t>997231119</t>
  </si>
  <si>
    <t>Příplatek ZKD 1 km vodorovné dopravy suti a vybouraných hmot</t>
  </si>
  <si>
    <t>2115225449</t>
  </si>
  <si>
    <t>Vodorovná doprava suti a vybouraných hmot s vyložením a hrubým urovnáním na vzdálenost Příplatek k cenám za každý další i započatý 1 km</t>
  </si>
  <si>
    <t>15,51</t>
  </si>
  <si>
    <t>18,204*10 'Přepočtené koeficientem množství</t>
  </si>
  <si>
    <t>8</t>
  </si>
  <si>
    <t>997013501</t>
  </si>
  <si>
    <t>Odvoz suti a vybouraných hmot na skládku nebo meziskládku do 1 km se složením</t>
  </si>
  <si>
    <t>1764607959</t>
  </si>
  <si>
    <t>Odvoz suti a vybouraných hmot na skládku nebo meziskládku se složením, na vzdálenost do 1 km</t>
  </si>
  <si>
    <t>beton</t>
  </si>
  <si>
    <t>12,373</t>
  </si>
  <si>
    <t>9</t>
  </si>
  <si>
    <t>997013509</t>
  </si>
  <si>
    <t>Příplatek k odvozu suti a vybouraných hmot na skládku ZKD 1 km přes 1 km</t>
  </si>
  <si>
    <t>1122332222</t>
  </si>
  <si>
    <t>Odvoz suti a vybouraných hmot na skládku nebo meziskládku se složením, na vzdálenost Příplatek k ceně za každý další i započatý 1 km přes 1 km</t>
  </si>
  <si>
    <t>13,373</t>
  </si>
  <si>
    <t>13,373*10 'Přepočtené koeficientem množství</t>
  </si>
  <si>
    <t>10</t>
  </si>
  <si>
    <t>997013601</t>
  </si>
  <si>
    <t>Poplatek za uložení na skládce (skládkovné) stavebního odpadu betonového kód odpadu 17 01 01</t>
  </si>
  <si>
    <t>234310073</t>
  </si>
  <si>
    <t>Poplatek za uložení stavebního odpadu na skládce (skládkovné) z prostého betonu zatříděného do Katalogu odpadů pod kódem 17 01 01</t>
  </si>
  <si>
    <t>11</t>
  </si>
  <si>
    <t>997013631</t>
  </si>
  <si>
    <t>Poplatek za uložení na skládce (skládkovné) stavebního odpadu směsného kód odpadu 17 09 04</t>
  </si>
  <si>
    <t>223893942</t>
  </si>
  <si>
    <t>Poplatek za uložení stavebního odpadu na skládce (skládkovné) směsného stavebního a demoličního zatříděného do Katalogu odpadů pod kódem 17 09 04</t>
  </si>
  <si>
    <t>2021-015-02 - Nové kce - oplocení</t>
  </si>
  <si>
    <t xml:space="preserve">    1 - Zemní práce</t>
  </si>
  <si>
    <t xml:space="preserve">    3 - Svislé a kompletní konstrukce</t>
  </si>
  <si>
    <t xml:space="preserve">    9 - Ostatní konstrukce a práce, bourání</t>
  </si>
  <si>
    <t xml:space="preserve">    998 - Přesun hmot</t>
  </si>
  <si>
    <t>Zemní práce</t>
  </si>
  <si>
    <t>131213101</t>
  </si>
  <si>
    <t>Hloubení jam v soudržných horninách třídy těžitelnosti I, skupiny 3 ručně</t>
  </si>
  <si>
    <t>m3</t>
  </si>
  <si>
    <t>937340346</t>
  </si>
  <si>
    <t>Hloubení jam ručně zapažených i nezapažených s urovnáním dna do předepsaného profilu a spádu v hornině třídy těžitelnosti I skupiny 3 soudržných</t>
  </si>
  <si>
    <t>nové kce</t>
  </si>
  <si>
    <t xml:space="preserve">výkop pro sloupky  hl./800-600/ cca./200/mm</t>
  </si>
  <si>
    <t>88*0,25*0,25*0,2</t>
  </si>
  <si>
    <t>pro sloupky</t>
  </si>
  <si>
    <t xml:space="preserve">výkop pro sloupky  hl./1200-600/ cca./600/mm- počet /4/ks</t>
  </si>
  <si>
    <t>4*0,6*0,25*0,25</t>
  </si>
  <si>
    <t>pro sloupky u branek a brány</t>
  </si>
  <si>
    <t xml:space="preserve">výkop pro sloupky  hl./1200-600/ cca./600/mm- počet/2/ks</t>
  </si>
  <si>
    <t>2*0,6*0,25*0,25</t>
  </si>
  <si>
    <t xml:space="preserve">pro sloupky u  brány</t>
  </si>
  <si>
    <t>162211311</t>
  </si>
  <si>
    <t>Vodorovné přemístění výkopku z horniny třídy těžitelnosti I, skupiny 1 až 3 stavebním kolečkem do 10 m</t>
  </si>
  <si>
    <t>-338712881</t>
  </si>
  <si>
    <t>Vodorovné přemístění výkopku nebo sypaniny stavebním kolečkem s vyprázdněním kolečka na hromady nebo do dopravního prostředku na vzdálenost do 10 m z horniny třídy těžitelnosti I, skupiny 1 až 3</t>
  </si>
  <si>
    <t>162751117</t>
  </si>
  <si>
    <t>Vodorovné přemístění do 10000 m výkopku/sypaniny z horniny třídy těžitelnosti I, skupiny 1 až 3</t>
  </si>
  <si>
    <t>982443528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</si>
  <si>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</si>
  <si>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162751119</t>
  </si>
  <si>
    <t>Příplatek k vodorovnému přemístění výkopku/sypaniny z horniny třídy těžitelnosti I, skupiny 1 až 3 ZKD 1000 m přes 10000 m</t>
  </si>
  <si>
    <t>-747275801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</si>
  <si>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</si>
  <si>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167111101</t>
  </si>
  <si>
    <t>Nakládání výkopku z hornin třídy těžitelnosti I, skupiny 1 až 3 ručně</t>
  </si>
  <si>
    <t>-1816521595</t>
  </si>
  <si>
    <t>Nakládání, skládání a překládání neulehlého výkopku nebo sypaniny ručně nakládání, z hornin třídy těžitelnosti I, skupiny 1 až 3</t>
  </si>
  <si>
    <t>171251201</t>
  </si>
  <si>
    <t>Uložení sypaniny na skládky nebo meziskládky</t>
  </si>
  <si>
    <t>1301133364</t>
  </si>
  <si>
    <t>Uložení sypaniny na skládky nebo meziskládky bez hutnění s upravením uložené sypaniny do předepsaného tvaru</t>
  </si>
  <si>
    <t>171201221</t>
  </si>
  <si>
    <t>Poplatek za uložení na skládce (skládkovné) zeminy a kamení kód odpadu 17 05 04</t>
  </si>
  <si>
    <t>790256798</t>
  </si>
  <si>
    <t>Poplatek za uložení stavebního odpadu na skládce (skládkovné) zeminy a kamení zatříděného do Katalogu odpadů pod kódem 17 05 04</t>
  </si>
  <si>
    <t>Součet v m3</t>
  </si>
  <si>
    <t>1,325*1,6</t>
  </si>
  <si>
    <t xml:space="preserve"> v tunách</t>
  </si>
  <si>
    <t>Svislé a kompletní konstrukce</t>
  </si>
  <si>
    <t>338171123</t>
  </si>
  <si>
    <t>Osazování sloupků a vzpěr plotových ocelových v do 2,60 m se zabetonováním</t>
  </si>
  <si>
    <t>-546475468</t>
  </si>
  <si>
    <t>Montáž sloupků a vzpěr plotových ocelových trubkových nebo profilovaných výšky do 2,60 m se zabetonováním do 0,08 m3 do připravených jamek</t>
  </si>
  <si>
    <t>osazení sloupků</t>
  </si>
  <si>
    <t>sloupek /60*40*1,5/ mm, v/2400/</t>
  </si>
  <si>
    <t>úsek/1-4/</t>
  </si>
  <si>
    <t>27</t>
  </si>
  <si>
    <t>úsek/4-26/</t>
  </si>
  <si>
    <t>20</t>
  </si>
  <si>
    <t>úsek/26-35/</t>
  </si>
  <si>
    <t>28</t>
  </si>
  <si>
    <t>úsek/35-50/</t>
  </si>
  <si>
    <t>úsek/50-54/</t>
  </si>
  <si>
    <t xml:space="preserve">sloupek  u brány  /80*80/ mm v. /2600/</t>
  </si>
  <si>
    <t>sloupek u branky /80*80/ mm v. /2600/</t>
  </si>
  <si>
    <t>M</t>
  </si>
  <si>
    <t>55342181.R</t>
  </si>
  <si>
    <t>plotový profilovaný sloupek 60*40 mm dl 2,0-2,5m pro svařované pletivo v návinu povrchová úprava Pz a komaxit...........v.2400 mm vč. krytky</t>
  </si>
  <si>
    <t>850214899</t>
  </si>
  <si>
    <t>55342182.R</t>
  </si>
  <si>
    <t>plotový profilovaný sloupek 80*80 mm dl 2,5-3,0m pro svařované pletivo v návinu povrchová úprava Pz a komaxit.......... v.2600 mm vč. krytky</t>
  </si>
  <si>
    <t>1339518857</t>
  </si>
  <si>
    <t>348101210</t>
  </si>
  <si>
    <t>Osazení vrat nebo vrátek k oplocení na ocelové sloupky do 2 m2</t>
  </si>
  <si>
    <t>-1872031660</t>
  </si>
  <si>
    <t>Osazení vrat nebo vrátek k oplocení na sloupky ocelové, plochy jednotlivě do 2 m2</t>
  </si>
  <si>
    <t>osazení branky rozměr d./1000/mm v/1800/mm</t>
  </si>
  <si>
    <t>12</t>
  </si>
  <si>
    <t>55342334</t>
  </si>
  <si>
    <t>branka plotová jednokřídlá Pz s PVC vrstvou 1000x1730mm</t>
  </si>
  <si>
    <t>-1729308871</t>
  </si>
  <si>
    <t>13</t>
  </si>
  <si>
    <t>348101240</t>
  </si>
  <si>
    <t>Osazení vrat nebo vrátek k oplocení na ocelové sloupky do 8 m2</t>
  </si>
  <si>
    <t>1124506316</t>
  </si>
  <si>
    <t>Osazení vrat nebo vrátek k oplocení na sloupky ocelové, plochy jednotlivě přes 6 do 8 m2</t>
  </si>
  <si>
    <t>osazení brány rozměr d./3500/mm v/1800/mm</t>
  </si>
  <si>
    <t>14</t>
  </si>
  <si>
    <t>55342360</t>
  </si>
  <si>
    <t>brána plotová dvoukřídlá Pz s PVC vrstvou 3500x1530mm</t>
  </si>
  <si>
    <t>-991391463</t>
  </si>
  <si>
    <t>348121221</t>
  </si>
  <si>
    <t>Osazení podhrabových desek délky do 3 m na ocelové plotové sloupky</t>
  </si>
  <si>
    <t>-1797311788</t>
  </si>
  <si>
    <t>Osazení podhrabových desek na ocelové sloupky, délky desek přes 2 do 3 m</t>
  </si>
  <si>
    <t>podhrabové desky</t>
  </si>
  <si>
    <t>podhrabová deska /2450*300*50/</t>
  </si>
  <si>
    <t>25</t>
  </si>
  <si>
    <t>17</t>
  </si>
  <si>
    <t>24</t>
  </si>
  <si>
    <t>16</t>
  </si>
  <si>
    <t>59233120.R</t>
  </si>
  <si>
    <t>deska plotová betonová 2500x50x300mm</t>
  </si>
  <si>
    <t>618081756</t>
  </si>
  <si>
    <t>59232552</t>
  </si>
  <si>
    <t xml:space="preserve">držák podhrabové desky  povrchová úprava žárový zinek</t>
  </si>
  <si>
    <t>-763589883</t>
  </si>
  <si>
    <t>držák plotové desky</t>
  </si>
  <si>
    <t>172</t>
  </si>
  <si>
    <t>18</t>
  </si>
  <si>
    <t>348171146</t>
  </si>
  <si>
    <t>Montáž panelového svařovaného oplocení výšky přes 1,5 do 2,0 m</t>
  </si>
  <si>
    <t>1323433201</t>
  </si>
  <si>
    <t>Montáž oplocení z dílců kovových panelových svařovaných, na ocelové profilované sloupky, výšky přes 1,5 do 2,0 m</t>
  </si>
  <si>
    <t>plotové panely</t>
  </si>
  <si>
    <t>v bm</t>
  </si>
  <si>
    <t>plotový panel š./1391/mm, v./1530/mm</t>
  </si>
  <si>
    <t>1,391</t>
  </si>
  <si>
    <t>plotový panel š./1268/mm, v./1530/mm</t>
  </si>
  <si>
    <t>1,268</t>
  </si>
  <si>
    <t>plotový panel š./1783/mm, v./1530/mm</t>
  </si>
  <si>
    <t>1,783</t>
  </si>
  <si>
    <t>plotový panel š./2530/mm, v./1530/mm</t>
  </si>
  <si>
    <t>2,53*25</t>
  </si>
  <si>
    <t>plotový panel š./1651/mm, v./1530/mm</t>
  </si>
  <si>
    <t>1,651</t>
  </si>
  <si>
    <t>plotový panel š./1652/mm, v./1530/mm</t>
  </si>
  <si>
    <t>1,652</t>
  </si>
  <si>
    <t>2,53*17</t>
  </si>
  <si>
    <t>plotový panel š./1925/mm, v./1530/mm</t>
  </si>
  <si>
    <t>1,925</t>
  </si>
  <si>
    <t>plotový panel š./1924/mm, v./1530/mm</t>
  </si>
  <si>
    <t>1,924</t>
  </si>
  <si>
    <t>plotový panel š./1386/mm, v./1530/mm</t>
  </si>
  <si>
    <t>1,386</t>
  </si>
  <si>
    <t>2,53*24</t>
  </si>
  <si>
    <t>plotový panel š./1460/mm, v./1530/mm</t>
  </si>
  <si>
    <t>1,46</t>
  </si>
  <si>
    <t>2,53*8</t>
  </si>
  <si>
    <t>19</t>
  </si>
  <si>
    <t>55342412.1</t>
  </si>
  <si>
    <t>plotový panel svařovaný v 1,5-2,0m š do 2,5m průměru drátu 5mm oka 55x200mm s horizontálním prolisem povrchová úprava PZ komaxit</t>
  </si>
  <si>
    <t>-380798436</t>
  </si>
  <si>
    <t xml:space="preserve">plotový panel svařovaný v 1,5-2,0m š  průměru drátu 5mm oka 55x200mm s horizontálním prolisem povrchová úprava PZ komaxit</t>
  </si>
  <si>
    <t>592325.R1</t>
  </si>
  <si>
    <t>příchytka průběžná kovová /40*60/mm</t>
  </si>
  <si>
    <t>-53398223</t>
  </si>
  <si>
    <t>312</t>
  </si>
  <si>
    <t>592325.R2</t>
  </si>
  <si>
    <t>příchytka rohová kovová /40*60/mm</t>
  </si>
  <si>
    <t>-270042490</t>
  </si>
  <si>
    <t>22</t>
  </si>
  <si>
    <t>592325.R3</t>
  </si>
  <si>
    <t>příchytka koncová kovová /40*60/mm</t>
  </si>
  <si>
    <t>1536330401</t>
  </si>
  <si>
    <t>23</t>
  </si>
  <si>
    <t>592325.R4</t>
  </si>
  <si>
    <t>příchytka koncová kovová /80*80/mm</t>
  </si>
  <si>
    <t>865877975</t>
  </si>
  <si>
    <t>Ostatní konstrukce a práce, bourání</t>
  </si>
  <si>
    <t>952902121</t>
  </si>
  <si>
    <t>Čištění budov zametení drsných podlah</t>
  </si>
  <si>
    <t>797009555</t>
  </si>
  <si>
    <t>Čištění budov při provádění oprav a udržovacích prací podlah drsných nebo chodníků zametením</t>
  </si>
  <si>
    <t>zametení podkladu</t>
  </si>
  <si>
    <t xml:space="preserve">horní hrana základů   - pod podezdívkou</t>
  </si>
  <si>
    <t>206,22*0,15</t>
  </si>
  <si>
    <t>998</t>
  </si>
  <si>
    <t>Přesun hmot</t>
  </si>
  <si>
    <t>998232110</t>
  </si>
  <si>
    <t>Přesun hmot pro oplocení zděné z cihel nebo tvárnic v do 3 m</t>
  </si>
  <si>
    <t>-636078127</t>
  </si>
  <si>
    <t>Přesun hmot pro oplocení se svislou nosnou konstrukcí zděnou z cihel, tvárnic, bloků, popř. kovovou nebo dřevěnou vodorovná dopravní vzdálenost do 50 m, pro oplocení výšky do 3 m</t>
  </si>
  <si>
    <t>2021-015-03 - Bourací práce - komunikace</t>
  </si>
  <si>
    <t xml:space="preserve">    8 - Trubní vedení</t>
  </si>
  <si>
    <t>113107124</t>
  </si>
  <si>
    <t>Odstranění podkladu z kameniva drceného tl 400 mm ručně</t>
  </si>
  <si>
    <t>-196138693</t>
  </si>
  <si>
    <t>Odstranění podkladů nebo krytů ručně s přemístěním hmot na skládku na vzdálenost do 3 m nebo s naložením na dopravní prostředek z kameniva hrubého drceného, o tl. vrstvy přes 300 do 400 mm</t>
  </si>
  <si>
    <t>komunikace</t>
  </si>
  <si>
    <t>odstranění podkladu kamenivo</t>
  </si>
  <si>
    <t>302</t>
  </si>
  <si>
    <t xml:space="preserve"> /340mm</t>
  </si>
  <si>
    <t>113107141</t>
  </si>
  <si>
    <t>Odstranění podkladu živičného tl 50 mm ručně</t>
  </si>
  <si>
    <t>1358683720</t>
  </si>
  <si>
    <t>Odstranění podkladů nebo krytů ručně s přemístěním hmot na skládku na vzdálenost do 3 m nebo s naložením na dopravní prostředek živičných, o tl. vrstvy do 50 mm</t>
  </si>
  <si>
    <t>odstranění asfaltu</t>
  </si>
  <si>
    <t xml:space="preserve"> /40 mm</t>
  </si>
  <si>
    <t>113202111</t>
  </si>
  <si>
    <t>Vytrhání obrub krajníků obrubníků stojatých</t>
  </si>
  <si>
    <t>-1994294834</t>
  </si>
  <si>
    <t>Vytrhání obrub s vybouráním lože, s přemístěním hmot na skládku na vzdálenost do 3 m nebo s naložením na dopravní prostředek z krajníků nebo obrubníků stojatých</t>
  </si>
  <si>
    <t>odstranění obrubníků</t>
  </si>
  <si>
    <t>245</t>
  </si>
  <si>
    <t>Trubní vedení</t>
  </si>
  <si>
    <t>89923111.R</t>
  </si>
  <si>
    <t>Demontáž krytu dvorní vpusti</t>
  </si>
  <si>
    <t>1082900088</t>
  </si>
  <si>
    <t>-404066449</t>
  </si>
  <si>
    <t>0,022</t>
  </si>
  <si>
    <t>960220152</t>
  </si>
  <si>
    <t>0,022*10 'Přepočtené koeficientem množství</t>
  </si>
  <si>
    <t>-1661017716</t>
  </si>
  <si>
    <t>997221141</t>
  </si>
  <si>
    <t>Vodorovná doprava suti ze sypkých materiálů stavebním kolečkem do 50 m</t>
  </si>
  <si>
    <t>751512956</t>
  </si>
  <si>
    <t>Vodorovná doprava suti stavebním kolečkem s naložením a se složením ze sypkých materiálů, na vzdálenost do 50 m</t>
  </si>
  <si>
    <t>175,16</t>
  </si>
  <si>
    <t>29,596</t>
  </si>
  <si>
    <t>997221151</t>
  </si>
  <si>
    <t>Vodorovná doprava suti z kusových materiálů stavebním kolečkem do 50 m</t>
  </si>
  <si>
    <t>-90709831</t>
  </si>
  <si>
    <t>Vodorovná doprava suti stavebním kolečkem s naložením a se složením z kusových materiálů, na vzdálenost do 50 m</t>
  </si>
  <si>
    <t>50,225</t>
  </si>
  <si>
    <t>997221551</t>
  </si>
  <si>
    <t>Vodorovná doprava suti ze sypkých materiálů do 1 km</t>
  </si>
  <si>
    <t>-2122284862</t>
  </si>
  <si>
    <t>Vodorovná doprava suti bez naložení, ale se složením a s hrubým urovnáním ze sypkých materiálů, na vzdálenost do 1 km</t>
  </si>
  <si>
    <t>204,756</t>
  </si>
  <si>
    <t>997221559</t>
  </si>
  <si>
    <t>Příplatek ZKD 1 km u vodorovné dopravy suti ze sypkých materiálů</t>
  </si>
  <si>
    <t>-530142719</t>
  </si>
  <si>
    <t>Vodorovná doprava suti bez naložení, ale se složením a s hrubým urovnáním Příplatek k ceně za každý další i započatý 1 km přes 1 km</t>
  </si>
  <si>
    <t>204,756*10 'Přepočtené koeficientem množství</t>
  </si>
  <si>
    <t>997221561</t>
  </si>
  <si>
    <t>Vodorovná doprava suti z kusových materiálů do 1 km</t>
  </si>
  <si>
    <t>734086858</t>
  </si>
  <si>
    <t>Vodorovná doprava suti bez naložení, ale se složením a s hrubým urovnáním z kusových materiálů, na vzdálenost do 1 km</t>
  </si>
  <si>
    <t>254,981</t>
  </si>
  <si>
    <t>997221569</t>
  </si>
  <si>
    <t>Příplatek ZKD 1 km u vodorovné dopravy suti z kusových materiálů</t>
  </si>
  <si>
    <t>1612875463</t>
  </si>
  <si>
    <t>254,981*10 'Přepočtené koeficientem množství</t>
  </si>
  <si>
    <t>997221615</t>
  </si>
  <si>
    <t>-993180066</t>
  </si>
  <si>
    <t>997221645</t>
  </si>
  <si>
    <t>Poplatek za uložení na skládce (skládkovné) odpadu asfaltového bez dehtu kód odpadu 17 03 02</t>
  </si>
  <si>
    <t>383592787</t>
  </si>
  <si>
    <t>Poplatek za uložení stavebního odpadu na skládce (skládkovné) asfaltového bez obsahu dehtu zatříděného do Katalogu odpadů pod kódem 17 03 02</t>
  </si>
  <si>
    <t>997221655</t>
  </si>
  <si>
    <t>620604868</t>
  </si>
  <si>
    <t>175,160</t>
  </si>
  <si>
    <t>2021-015-04 - Nové kce - komunikace</t>
  </si>
  <si>
    <t xml:space="preserve">HSV -   Práce a dodávky HSV</t>
  </si>
  <si>
    <t xml:space="preserve">    2 - Zakládání</t>
  </si>
  <si>
    <t xml:space="preserve">    5 - Komunikace pozemní</t>
  </si>
  <si>
    <t xml:space="preserve">  Práce a dodávky HSV</t>
  </si>
  <si>
    <t>Zakládání</t>
  </si>
  <si>
    <t>215901101</t>
  </si>
  <si>
    <t>Zhutnění podloží z hornin soudržných nebo nesoudržných pod násypy</t>
  </si>
  <si>
    <t>609914214</t>
  </si>
  <si>
    <t>Zhutnění podloží pod násypy z rostlé horniny třídy těžitelnosti I a II, skupiny 1 až 4 z hornin soudružných a nesoudržných</t>
  </si>
  <si>
    <t>zhutnění podkladu</t>
  </si>
  <si>
    <t>Komunikace pozemní</t>
  </si>
  <si>
    <t>564730011</t>
  </si>
  <si>
    <t>Podklad z kameniva hrubého drceného vel. 8-16 mm tl 100 mm</t>
  </si>
  <si>
    <t>160976101</t>
  </si>
  <si>
    <t>Podklad nebo kryt z kameniva hrubého drceného vel. 8-16 mm s rozprostřením a zhutněním, po zhutnění tl. 100 mm</t>
  </si>
  <si>
    <t>kamenivo/8-16/ tl./100/mm</t>
  </si>
  <si>
    <t>564851111</t>
  </si>
  <si>
    <t>Podklad ze štěrkodrtě ŠD tl 150 mm</t>
  </si>
  <si>
    <t>173234547</t>
  </si>
  <si>
    <t>Podklad ze štěrkodrti ŠD s rozprostřením a zhutněním, po zhutnění tl. 150 mm</t>
  </si>
  <si>
    <t>štěrkodrť tl/150/mm</t>
  </si>
  <si>
    <t>596212213</t>
  </si>
  <si>
    <t>Kladení zámkové dlažby pozemních komunikací tl 80 mm skupiny A pl přes 300 m2</t>
  </si>
  <si>
    <t>893787459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</si>
  <si>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300 m2</t>
  </si>
  <si>
    <t>dlažba tl/80/</t>
  </si>
  <si>
    <t>do písk.lože</t>
  </si>
  <si>
    <t>59245213</t>
  </si>
  <si>
    <t>dlažba zámková tvaru I 196x161x80mm přírodní</t>
  </si>
  <si>
    <t>-1124755107</t>
  </si>
  <si>
    <t>302*1,01 'Přepočtené koeficientem množství</t>
  </si>
  <si>
    <t>916331111</t>
  </si>
  <si>
    <t>Osazení zahradního obrubníku betonového do lože z betonu bez boční opěry</t>
  </si>
  <si>
    <t>2033273424</t>
  </si>
  <si>
    <t>Osazení zahradního obrubníku betonového s ložem tl. od 50 do 100 mm z betonu prostého tř. C 12/15 bez boční opěry</t>
  </si>
  <si>
    <t>obrubníky</t>
  </si>
  <si>
    <t>59217011</t>
  </si>
  <si>
    <t>obrubník betonový zahradní 500x50x200mm</t>
  </si>
  <si>
    <t>1217964215</t>
  </si>
  <si>
    <t>42,8</t>
  </si>
  <si>
    <t>42,8*1,05 'Přepočtené koeficientem množství</t>
  </si>
  <si>
    <t>89923111.RM</t>
  </si>
  <si>
    <t>Montáž krytu dvorní vpusti</t>
  </si>
  <si>
    <t>1791755088</t>
  </si>
  <si>
    <t>Demontáž poklopu dvorní vpustě</t>
  </si>
  <si>
    <t>286R</t>
  </si>
  <si>
    <t>Kryt litinový dvorní vpustě</t>
  </si>
  <si>
    <t>ks</t>
  </si>
  <si>
    <t>204838292</t>
  </si>
  <si>
    <t>doplnění krytů vpustí</t>
  </si>
  <si>
    <t>916331112</t>
  </si>
  <si>
    <t>Osazení zahradního obrubníku betonového do lože z betonu s boční opěrou</t>
  </si>
  <si>
    <t>298233546</t>
  </si>
  <si>
    <t>Osazení zahradního obrubníku betonového s ložem tl. od 50 do 100 mm z betonu prostého tř. C 12/15 s boční opěrou z betonu prostého tř. C 12/15</t>
  </si>
  <si>
    <t>59217001</t>
  </si>
  <si>
    <t>obrubník betonový zahradní 1000x50x250mm</t>
  </si>
  <si>
    <t>-772492899</t>
  </si>
  <si>
    <t>245*1,05 'Přepočtené koeficientem množství</t>
  </si>
  <si>
    <t>919726122</t>
  </si>
  <si>
    <t>Geotextilie pro ochranu, separaci a filtraci netkaná měrná hmotnost do 300 g/m2</t>
  </si>
  <si>
    <t>1089142217</t>
  </si>
  <si>
    <t>Geotextilie netkaná pro ochranu, separaci nebo filtraci měrná hmotnost přes 200 do 300 g/m2</t>
  </si>
  <si>
    <t>998223011</t>
  </si>
  <si>
    <t>Přesun hmot pro pozemní komunikace s krytem dlážděným</t>
  </si>
  <si>
    <t>-1144985585</t>
  </si>
  <si>
    <t>Přesun hmot pro pozemní komunikace s krytem dlážděným dopravní vzdálenost do 200 m jakékoliv délky objektu</t>
  </si>
  <si>
    <t>2021-015-05 - Krajinářské úpravy</t>
  </si>
  <si>
    <t>112151353</t>
  </si>
  <si>
    <t>Kácení stromu s postupným spouštěním koruny a kmene D do 0,4 m</t>
  </si>
  <si>
    <t>1436083458</t>
  </si>
  <si>
    <t>Pokácení stromu postupné se spouštěním částí kmene a koruny o průměru na řezné ploše pařezu přes 300 do 400 mm</t>
  </si>
  <si>
    <t xml:space="preserve">bříza </t>
  </si>
  <si>
    <t>112211213</t>
  </si>
  <si>
    <t>Odstranění pařezů ručně D do 0,4 m v rovině a ve svahu do 1:5 + odklizení a zasypání</t>
  </si>
  <si>
    <t>1445031353</t>
  </si>
  <si>
    <t>Odstranění pařezu ručně v rovině nebo na svahu do 1:5 o průměru pařezu na řezné ploše přes 300 do 400 mm</t>
  </si>
  <si>
    <t>162201401</t>
  </si>
  <si>
    <t>Vodorovné přemístění větví stromů listnatých do 1 km D kmene do 300 mm</t>
  </si>
  <si>
    <t>-865659276</t>
  </si>
  <si>
    <t>Vodorovné přemístění větví, kmenů nebo pařezů s naložením, složením a dopravou do 1000 m větví stromů listnatých, průměru kmene přes 100 do 300 mm</t>
  </si>
  <si>
    <t>bříza 2 ks</t>
  </si>
  <si>
    <t>odhad větví cca.25 ks- 1 strom</t>
  </si>
  <si>
    <t>2*25</t>
  </si>
  <si>
    <t>162201412</t>
  </si>
  <si>
    <t>Vodorovné přemístění kmenů stromů listnatých do 1 km D kmene do 500 mm</t>
  </si>
  <si>
    <t>904637745</t>
  </si>
  <si>
    <t>Vodorovné přemístění větví, kmenů nebo pařezů s naložením, složením a dopravou do 1000 m kmenů stromů listnatých, průměru přes 300 do 500 mm</t>
  </si>
  <si>
    <t>162201422</t>
  </si>
  <si>
    <t>Vodorovné přemístění pařezů do 1 km D do 500 mm</t>
  </si>
  <si>
    <t>1718220433</t>
  </si>
  <si>
    <t>Vodorovné přemístění větví, kmenů nebo pařezů s naložením, složením a dopravou do 1000 m pařezů kmenů, průměru přes 300 do 500 mm</t>
  </si>
  <si>
    <t>162301931</t>
  </si>
  <si>
    <t>Příplatek k vodorovnému přemístění větví stromů listnatých D kmene do 300 mm ZKD 1 km</t>
  </si>
  <si>
    <t>2028942096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</si>
  <si>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</si>
  <si>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50*10 'Přepočtené koeficientem množství</t>
  </si>
  <si>
    <t>162301952</t>
  </si>
  <si>
    <t>Příplatek k vodorovnému přemístění kmenů stromů listnatých D kmene do 500 mm ZKD 1 km</t>
  </si>
  <si>
    <t>-852039592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</si>
  <si>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</si>
  <si>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2*10 'Přepočtené koeficientem množství</t>
  </si>
  <si>
    <t>162301972</t>
  </si>
  <si>
    <t>Příplatek k vodorovnému přemístění pařezů D 500 mm ZKD 1 km</t>
  </si>
  <si>
    <t>-1519535238</t>
  </si>
  <si>
    <t>Vodorovné přemístění větví, kmenů nebo pařezů s naložením, složením a dopravou Příplatek k cenám za každých dalších i započatých 1000 m přes 1000 m pařezů kmenů, průměru přes 300 do 500 mm</t>
  </si>
  <si>
    <t>174111101</t>
  </si>
  <si>
    <t>Zásyp jam, šachet rýh nebo kolem objektů sypaninou se zhutněním ručně</t>
  </si>
  <si>
    <t>-2057545094</t>
  </si>
  <si>
    <t>Zásyp sypaninou z jakékoliv horniny ručně s uložením výkopku ve vrstvách se zhutněním jam, šachet, rýh nebo kolem objektů v těchto vykopávkách</t>
  </si>
  <si>
    <t>bříza 2ks</t>
  </si>
  <si>
    <t>jáma po pařezu</t>
  </si>
  <si>
    <t>(2*2*1,0)*2</t>
  </si>
  <si>
    <t>10364100</t>
  </si>
  <si>
    <t>zemina pro terénní úpravy - tříděná</t>
  </si>
  <si>
    <t>783842384</t>
  </si>
  <si>
    <t>Mezisoučet v m3</t>
  </si>
  <si>
    <t>8*1,6</t>
  </si>
  <si>
    <t>Mezisoučet v tunách</t>
  </si>
  <si>
    <t>183403111</t>
  </si>
  <si>
    <t>Obdělání půdy nakopáním na hloubku do 0,1 m v rovině a svahu do 1:5</t>
  </si>
  <si>
    <t>-1748694816</t>
  </si>
  <si>
    <t>Obdělání půdy nakopáním hl. přes 50 do 100 mm v rovině nebo na svahu do 1:5</t>
  </si>
  <si>
    <t>úprava kolem nového oplocení - kolem podhrabových desek</t>
  </si>
  <si>
    <t>206,22*0,5</t>
  </si>
  <si>
    <t>181311103</t>
  </si>
  <si>
    <t>Rozprostření ornice tl vrstvy do 200 mm v rovině nebo ve svahu do 1:5 ručně</t>
  </si>
  <si>
    <t>2135460424</t>
  </si>
  <si>
    <t>Rozprostření a urovnání ornice v rovině nebo ve svahu sklonu do 1:5 ručně při souvislé ploše, tl. vrstvy do 200 mm</t>
  </si>
  <si>
    <t>po odstranění pařezů 2 ks bříz</t>
  </si>
  <si>
    <t>2*2*2</t>
  </si>
  <si>
    <t>10364101</t>
  </si>
  <si>
    <t xml:space="preserve">zemina pro terénní úpravy -  ornice</t>
  </si>
  <si>
    <t>-694247302</t>
  </si>
  <si>
    <t>Součet v m2</t>
  </si>
  <si>
    <t>vrstva ornice cca.100 mm</t>
  </si>
  <si>
    <t>111,11*0,1</t>
  </si>
  <si>
    <t>11,111*1,6</t>
  </si>
  <si>
    <t>181411131</t>
  </si>
  <si>
    <t>Založení parkového trávníku výsevem plochy do 1000 m2 v rovině a ve svahu do 1:5</t>
  </si>
  <si>
    <t>964010428</t>
  </si>
  <si>
    <t>Založení trávníku na půdě předem připravené plochy do 1000 m2 výsevem včetně utažení parkového v rovině nebo na svahu do 1:5</t>
  </si>
  <si>
    <t>00572410</t>
  </si>
  <si>
    <t>osivo směs travní parková</t>
  </si>
  <si>
    <t>kg</t>
  </si>
  <si>
    <t>165649067</t>
  </si>
  <si>
    <t>111,11*0,02 'Přepočtené koeficientem množství</t>
  </si>
  <si>
    <t>183403161</t>
  </si>
  <si>
    <t>Obdělání půdy válením v rovině a svahu do 1:5</t>
  </si>
  <si>
    <t>-1283578932</t>
  </si>
  <si>
    <t>Obdělání půdy válením v rovině nebo na svahu do 1:5</t>
  </si>
  <si>
    <t>185803111</t>
  </si>
  <si>
    <t>Ošetření trávníku shrabáním v rovině a svahu do 1:5</t>
  </si>
  <si>
    <t>-1495938164</t>
  </si>
  <si>
    <t>Ošetření trávníku jednorázové v rovině nebo na svahu do 1:5</t>
  </si>
  <si>
    <t>998231411</t>
  </si>
  <si>
    <t>Ruční přesun hmot pro sadovnické a krajinářské úpravy do 100 m</t>
  </si>
  <si>
    <t>1899780877</t>
  </si>
  <si>
    <t>Přesun hmot pro sadovnické a krajinářské úpravy - ručně bez užití mechanizace vodorovná dopravní vzdálenost do 100 m</t>
  </si>
  <si>
    <t>2021-015-06 - Krajinářské úpravy- doplnění- kácení</t>
  </si>
  <si>
    <t>-5273676</t>
  </si>
  <si>
    <t>1 ks borovice černé (Pinus nigra) o obvodu kmene 95 cm, v žádosti označené č. 5,- průměr 30,2 cm</t>
  </si>
  <si>
    <t>1 ks třešně ptačí (Prunus avium) o obvodu kmene 97 cm, v žádosti označené č. 6, průměr30,9 cm</t>
  </si>
  <si>
    <t>Mezisoučet</t>
  </si>
  <si>
    <t>3 ks břízy bělokoré (Betula pendula) o obvodu kmenů 112 cm, 111 cm,117 cm- průměr 35-37cm</t>
  </si>
  <si>
    <t>1 ks břízy bělokoré (Betula pendula) o obvodu kmenů 122 cm- průměr 38,9 cm</t>
  </si>
  <si>
    <t>112201113</t>
  </si>
  <si>
    <t>Odstranění pařezů D do 0,4 m v rovině a svahu 1:5 s odklizením do 20 m a zasypáním jámy</t>
  </si>
  <si>
    <t>1416567113</t>
  </si>
  <si>
    <t>Odstranění pařezu v rovině nebo na svahu do 1:5 o průměru pařezu na řezné ploše přes 300 do 400 mm</t>
  </si>
  <si>
    <t>162201402</t>
  </si>
  <si>
    <t>Vodorovné přemístění větví stromů listnatých do 1 km D kmene do 500 mm</t>
  </si>
  <si>
    <t>1578422591</t>
  </si>
  <si>
    <t>1*25</t>
  </si>
  <si>
    <t>3*25</t>
  </si>
  <si>
    <t>162201406</t>
  </si>
  <si>
    <t>Vodorovné přemístění větví stromů jehličnatých do 1 km D kmene do 500 mm</t>
  </si>
  <si>
    <t>-936528791</t>
  </si>
  <si>
    <t>Vodorovné přemístění větví, kmenů nebo pařezů s naložením, složením a dopravou do 1000 m větví stromů jehličnatých, průměru kmene přes 300 do 500 mm</t>
  </si>
  <si>
    <t>-1456942074</t>
  </si>
  <si>
    <t>162201416</t>
  </si>
  <si>
    <t>Vodorovné přemístění kmenů stromů jehličnatých do 1 km D kmene do 500 mm</t>
  </si>
  <si>
    <t>-1980653337</t>
  </si>
  <si>
    <t>6*25</t>
  </si>
  <si>
    <t>150*10 'Přepočtené koeficientem množství</t>
  </si>
  <si>
    <t>162301932</t>
  </si>
  <si>
    <t>Příplatek k vodorovnému přemístění větví stromů listnatých D kmene do 500 mm ZKD 1 km</t>
  </si>
  <si>
    <t>-1697993146</t>
  </si>
  <si>
    <t>125*10 'Přepočtené koeficientem množství</t>
  </si>
  <si>
    <t>162301942</t>
  </si>
  <si>
    <t>Příplatek k vodorovnému přemístění větví stromů jehličnatých D kmene do 500 mm ZKD 1 km</t>
  </si>
  <si>
    <t>-1874019620</t>
  </si>
  <si>
    <t>25*10 'Přepočtené koeficientem množství</t>
  </si>
  <si>
    <t>5*10 'Přepočtené koeficientem množství</t>
  </si>
  <si>
    <t>162301962</t>
  </si>
  <si>
    <t>Příplatek k vodorovnému přemístění kmenů stromů jehličnatých D kmene do 500 mm ZKD 1 km</t>
  </si>
  <si>
    <t>-347378546</t>
  </si>
  <si>
    <t>1*10 'Přepočtené koeficientem množství</t>
  </si>
  <si>
    <t>6*10 'Přepočtené koeficientem množství</t>
  </si>
  <si>
    <t>(2*2*1,0)*6</t>
  </si>
  <si>
    <t>24*1,6</t>
  </si>
  <si>
    <t xml:space="preserve">po odstranění pařezů 6 ks </t>
  </si>
  <si>
    <t>2*2*6</t>
  </si>
  <si>
    <t>24*0,1</t>
  </si>
  <si>
    <t>2,4*1,6</t>
  </si>
  <si>
    <t>24*0,02 'Přepočtené koeficientem množství</t>
  </si>
  <si>
    <t>po odstranění pařezů 6 ks</t>
  </si>
  <si>
    <t>2021-015-07 - Krajinářské úpravy - doplnění - výsadba</t>
  </si>
  <si>
    <t>183101315</t>
  </si>
  <si>
    <t>Jamky pro výsadbu s výměnou 100 % půdy zeminy tř 1 až 4 objem do 0,4 m3 v rovině a svahu do 1:5</t>
  </si>
  <si>
    <t>-197520910</t>
  </si>
  <si>
    <t>Hloubení jamek pro vysazování rostlin v zemině tř.1 až 4 s výměnou půdy z 100% v rovině nebo na svahu do 1:5, objemu přes 0,125 do 0,40 m3</t>
  </si>
  <si>
    <t>na parc. č. 623/78, ul. MŠ Tylova 37, v k. ú. Zábřeh nad Odrou:</t>
  </si>
  <si>
    <t>2 ks sadovnicky zapěstovaných dřevin s balem, o vel. 14-16 cm druh: Aesculus x carnea ‚Briotii‘,</t>
  </si>
  <si>
    <t>na parc. č. 623/88, ul. Za Školou x Rumunská, v k. ú. Zábřeh nad Odrou:</t>
  </si>
  <si>
    <t>1 ks sadovnicky zapěstované dřeviny s balem, o vel. 14-16 cm druh: Aesculus x carnea ‚Briotii‘,</t>
  </si>
  <si>
    <t>3 ks sadovnicky zapěstovaných dřevin s balem, o vel. 14-16 cm druh: Prunus avium ‚Plena‘.</t>
  </si>
  <si>
    <t>10371500</t>
  </si>
  <si>
    <t>substrát pro trávníky VL</t>
  </si>
  <si>
    <t>-6943816</t>
  </si>
  <si>
    <t>6*0,4 'Přepočtené koeficientem množství</t>
  </si>
  <si>
    <t>183101321</t>
  </si>
  <si>
    <t>Jamky pro výsadbu s výměnou 100 % půdy zeminy tř 1 až 4 objem do 1 m3 v rovině a svahu do 1:5</t>
  </si>
  <si>
    <t>1732565666</t>
  </si>
  <si>
    <t>Hloubení jamek pro vysazování rostlin v zemině tř.1 až 4 s výměnou půdy z 100% v rovině nebo na svahu do 1:5, objemu přes 0,40 do 1,00 m3</t>
  </si>
  <si>
    <t>4 ks sadovnicky zapěstovaných dřevin s balem, o vel. 40-60 cm druh: Physocarpus opulifolius,</t>
  </si>
  <si>
    <t>5 ks sadovnicky zapěstovaných dřevin s balem, o vel. 60-80 cm druh: Amelanchier lamarckii,</t>
  </si>
  <si>
    <t>749172559</t>
  </si>
  <si>
    <t>183101322</t>
  </si>
  <si>
    <t>Jamky pro výsadbu s výměnou 100 % půdy zeminy tř 1 až 4 objem do 2 m3 v rovině a svahu do 1:5</t>
  </si>
  <si>
    <t>406636435</t>
  </si>
  <si>
    <t>Hloubení jamek pro vysazování rostlin v zemině tř.1 až 4 s výměnou půdy z 100% v rovině nebo na svahu do 1:5, objemu přes 1,00 do 2,00 m3</t>
  </si>
  <si>
    <t>na parc. č. 623/79, ul. Tylova 41, v k. ú. Zábřeh nad Odrou:</t>
  </si>
  <si>
    <t>1 ks sadovnicky zapěstované dřeviny s balem, o vel. 175-200 cm druh: Abies alba,</t>
  </si>
  <si>
    <t>350055983</t>
  </si>
  <si>
    <t>1*2 'Přepočtené koeficientem množství</t>
  </si>
  <si>
    <t>184102115</t>
  </si>
  <si>
    <t>Výsadba dřeviny s balem D do 0,6 m do jamky se zalitím v rovině a svahu do 1:5</t>
  </si>
  <si>
    <t>-802948023</t>
  </si>
  <si>
    <t>Výsadba dřeviny s balem do předem vyhloubené jamky se zalitím v rovině nebo na svahu do 1:5, při průměru balu přes 500 do 600 mm</t>
  </si>
  <si>
    <t>026R1</t>
  </si>
  <si>
    <t>sadovnicky zapěstovaných dřevin s balem, o vel. 14-16 cm druh: Aesculus x carnea ‚Briotii‘,</t>
  </si>
  <si>
    <t>-1095315410</t>
  </si>
  <si>
    <t>026R2</t>
  </si>
  <si>
    <t>sadovnicky zapěstované dřeviny s balem, o vel. 14-16 cm druh: Aesculus x carnea ‚Briotii‘,</t>
  </si>
  <si>
    <t>1529768789</t>
  </si>
  <si>
    <t>026R3</t>
  </si>
  <si>
    <t>sadovnicky zapěstovaných dřevin s balem, o vel. 14-16 cm druh: Prunus avium ‚Plena‘.</t>
  </si>
  <si>
    <t>-1928999197</t>
  </si>
  <si>
    <t>184102116</t>
  </si>
  <si>
    <t>Výsadba dřeviny s balem D do 0,8 m do jamky se zalitím v rovině a svahu do 1:5</t>
  </si>
  <si>
    <t>-1448522764</t>
  </si>
  <si>
    <t>Výsadba dřeviny s balem do předem vyhloubené jamky se zalitím v rovině nebo na svahu do 1:5, při průměru balu přes 600 do 800 mm</t>
  </si>
  <si>
    <t>026R4</t>
  </si>
  <si>
    <t>sadovnicky zapěstovaných dřevin s balem, o vel. 40-60 cm druh: Physocarpus opulifolius,</t>
  </si>
  <si>
    <t>-2040165847</t>
  </si>
  <si>
    <t>026R5</t>
  </si>
  <si>
    <t>sadovnicky zapěstovaných dřevin s balem, o vel. 60-80 cm druh: Amelanchier lamarckii,</t>
  </si>
  <si>
    <t>-769214737</t>
  </si>
  <si>
    <t>184102117</t>
  </si>
  <si>
    <t>Výsadba dřeviny s balem D do 1 m do jamky se zalitím v rovině a svahu do 1:5</t>
  </si>
  <si>
    <t>289229186</t>
  </si>
  <si>
    <t>Výsadba dřeviny s balem do předem vyhloubené jamky se zalitím v rovině nebo na svahu do 1:5, při průměru balu přes 800 do 1000 mm</t>
  </si>
  <si>
    <t>026R6</t>
  </si>
  <si>
    <t>sadovnicky zapěstované dřeviny s balem, o vel. 175-200 cm druh: Abies alba</t>
  </si>
  <si>
    <t>1586028276</t>
  </si>
  <si>
    <t>-283735576</t>
  </si>
  <si>
    <t>2021-015-08 - Kamerové zkoušky - kanalizace</t>
  </si>
  <si>
    <t xml:space="preserve">    35 - Stoky- kanalizace</t>
  </si>
  <si>
    <t>35</t>
  </si>
  <si>
    <t>Stoky- kanalizace</t>
  </si>
  <si>
    <t>359901212.R</t>
  </si>
  <si>
    <t xml:space="preserve">Monitoring  (kamerový systém) jakékoli výšky stávající kanalizace - kamerové zkoušky kanalizace na západní straně oplocení</t>
  </si>
  <si>
    <t>-1228544433</t>
  </si>
  <si>
    <t>Monitoring (kamerový systém) jakékoli výšky stávající kanalizace - kamerové zkoušky kanalizace na západní straně oplocení</t>
  </si>
  <si>
    <t xml:space="preserve">Monitoring  (kamerový systém) jakékoli výšky stávající kanalizace</t>
  </si>
  <si>
    <t>kamerové zkoušky kanalizace na západní straně oplocení</t>
  </si>
  <si>
    <t xml:space="preserve">před započetím prací </t>
  </si>
  <si>
    <t>po skončení prací.</t>
  </si>
  <si>
    <t>2021-015-09 - VRN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</si>
  <si>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</si>
  <si>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</si>
  <si>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</si>
  <si>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</si>
  <si>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</si>
  <si>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 Ostatní náklady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</si>
  <si>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</si>
  <si>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</si>
  <si>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</si>
  <si>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</si>
  <si>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</si>
  <si>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</si>
  <si>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1024</t>
  </si>
  <si>
    <t>620134430</t>
  </si>
  <si>
    <t>VRN3</t>
  </si>
  <si>
    <t>Zařízení staveniště</t>
  </si>
  <si>
    <t>032002000</t>
  </si>
  <si>
    <t>Vybavení staveniště</t>
  </si>
  <si>
    <t>%</t>
  </si>
  <si>
    <t>-2146528253</t>
  </si>
  <si>
    <t>034002000</t>
  </si>
  <si>
    <t>Zabezpečení staveniště</t>
  </si>
  <si>
    <t>1378479302</t>
  </si>
  <si>
    <t>034503000</t>
  </si>
  <si>
    <t>Informační tabule na staveništi</t>
  </si>
  <si>
    <t>-1185664144</t>
  </si>
  <si>
    <t>VRN4</t>
  </si>
  <si>
    <t>Inženýrská činnost</t>
  </si>
  <si>
    <t>041403000</t>
  </si>
  <si>
    <t>Koordinátor BOZP na staveništi</t>
  </si>
  <si>
    <t>hod</t>
  </si>
  <si>
    <t>1266069579</t>
  </si>
  <si>
    <t>042503000</t>
  </si>
  <si>
    <t>Plán BOZP na staveništi</t>
  </si>
  <si>
    <t>-862338099</t>
  </si>
  <si>
    <t>VRN6</t>
  </si>
  <si>
    <t>Územní vlivy</t>
  </si>
  <si>
    <t>065002000</t>
  </si>
  <si>
    <t>Mimostaveništní doprava materiálů</t>
  </si>
  <si>
    <t>12321568</t>
  </si>
  <si>
    <t>VRN9</t>
  </si>
  <si>
    <t xml:space="preserve"> Ostatní náklady</t>
  </si>
  <si>
    <t>090001000</t>
  </si>
  <si>
    <t>Ostatní náklady</t>
  </si>
  <si>
    <t>-454882952</t>
  </si>
  <si>
    <t>SEZNAM FIGUR</t>
  </si>
  <si>
    <t>Výměra</t>
  </si>
  <si>
    <t xml:space="preserve"> 2021-015-04</t>
  </si>
  <si>
    <t>pochozíplocha_1_1</t>
  </si>
  <si>
    <t>pochozí plocha</t>
  </si>
  <si>
    <t>54,08</t>
  </si>
  <si>
    <t>pojezdováplocha_1_1</t>
  </si>
  <si>
    <t>pojezdová plocha</t>
  </si>
  <si>
    <t>80,9</t>
  </si>
  <si>
    <t>terasa_1</t>
  </si>
  <si>
    <t>terasa</t>
  </si>
  <si>
    <t>20,85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</si>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</sst>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7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/>
    </xf>
    <xf numFmtId="167" fontId="39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2021-015-2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Oprava oplocení a chodníků MŠ Tylova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MŠ Tylova 37, Ostrava- Zábřeh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15. 4. 2021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Statutární město Ostrava, Prokešovo nám. 1803/8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ČOS exim s.r.o., Alešova 26, České Budějovice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Ing. Dana Mlejnková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ROUND(SUM(AG55:AG63),2)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ROUND(SUM(AS55:AS63),2)</f>
        <v>0</v>
      </c>
      <c r="AT54" s="108">
        <f>ROUND(SUM(AV54:AW54),2)</f>
        <v>0</v>
      </c>
      <c r="AU54" s="109">
        <f>ROUND(SUM(AU55:AU63),5)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ROUND(SUM(AZ55:AZ63),2)</f>
        <v>0</v>
      </c>
      <c r="BA54" s="108">
        <f>ROUND(SUM(BA55:BA63),2)</f>
        <v>0</v>
      </c>
      <c r="BB54" s="108">
        <f>ROUND(SUM(BB55:BB63),2)</f>
        <v>0</v>
      </c>
      <c r="BC54" s="108">
        <f>ROUND(SUM(BC55:BC63),2)</f>
        <v>0</v>
      </c>
      <c r="BD54" s="110">
        <f>ROUND(SUM(BD55:BD63),2)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24.7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'2021-015-01 - Bourací prá...'!J30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'2021-015-01 - Bourací prá...'!P82</f>
        <v>0</v>
      </c>
      <c r="AV55" s="122">
        <f>'2021-015-01 - Bourací prá...'!J33</f>
        <v>0</v>
      </c>
      <c r="AW55" s="122">
        <f>'2021-015-01 - Bourací prá...'!J34</f>
        <v>0</v>
      </c>
      <c r="AX55" s="122">
        <f>'2021-015-01 - Bourací prá...'!J35</f>
        <v>0</v>
      </c>
      <c r="AY55" s="122">
        <f>'2021-015-01 - Bourací prá...'!J36</f>
        <v>0</v>
      </c>
      <c r="AZ55" s="122">
        <f>'2021-015-01 - Bourací prá...'!F33</f>
        <v>0</v>
      </c>
      <c r="BA55" s="122">
        <f>'2021-015-01 - Bourací prá...'!F34</f>
        <v>0</v>
      </c>
      <c r="BB55" s="122">
        <f>'2021-015-01 - Bourací prá...'!F35</f>
        <v>0</v>
      </c>
      <c r="BC55" s="122">
        <f>'2021-015-01 - Bourací prá...'!F36</f>
        <v>0</v>
      </c>
      <c r="BD55" s="124">
        <f>'2021-015-01 - Bourací prá...'!F37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7" customFormat="1" ht="24.75" customHeight="1">
      <c r="A56" s="113" t="s">
        <v>76</v>
      </c>
      <c r="B56" s="114"/>
      <c r="C56" s="115"/>
      <c r="D56" s="116" t="s">
        <v>83</v>
      </c>
      <c r="E56" s="116"/>
      <c r="F56" s="116"/>
      <c r="G56" s="116"/>
      <c r="H56" s="116"/>
      <c r="I56" s="117"/>
      <c r="J56" s="116" t="s">
        <v>84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'2021-015-02 - Nové kce - 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79</v>
      </c>
      <c r="AR56" s="120"/>
      <c r="AS56" s="121">
        <v>0</v>
      </c>
      <c r="AT56" s="122">
        <f>ROUND(SUM(AV56:AW56),2)</f>
        <v>0</v>
      </c>
      <c r="AU56" s="123">
        <f>'2021-015-02 - Nové kce - ...'!P84</f>
        <v>0</v>
      </c>
      <c r="AV56" s="122">
        <f>'2021-015-02 - Nové kce - ...'!J33</f>
        <v>0</v>
      </c>
      <c r="AW56" s="122">
        <f>'2021-015-02 - Nové kce - ...'!J34</f>
        <v>0</v>
      </c>
      <c r="AX56" s="122">
        <f>'2021-015-02 - Nové kce - ...'!J35</f>
        <v>0</v>
      </c>
      <c r="AY56" s="122">
        <f>'2021-015-02 - Nové kce - ...'!J36</f>
        <v>0</v>
      </c>
      <c r="AZ56" s="122">
        <f>'2021-015-02 - Nové kce - ...'!F33</f>
        <v>0</v>
      </c>
      <c r="BA56" s="122">
        <f>'2021-015-02 - Nové kce - ...'!F34</f>
        <v>0</v>
      </c>
      <c r="BB56" s="122">
        <f>'2021-015-02 - Nové kce - ...'!F35</f>
        <v>0</v>
      </c>
      <c r="BC56" s="122">
        <f>'2021-015-02 - Nové kce - ...'!F36</f>
        <v>0</v>
      </c>
      <c r="BD56" s="124">
        <f>'2021-015-02 - Nové kce - ...'!F37</f>
        <v>0</v>
      </c>
      <c r="BE56" s="7"/>
      <c r="BT56" s="125" t="s">
        <v>80</v>
      </c>
      <c r="BV56" s="125" t="s">
        <v>74</v>
      </c>
      <c r="BW56" s="125" t="s">
        <v>85</v>
      </c>
      <c r="BX56" s="125" t="s">
        <v>5</v>
      </c>
      <c r="CL56" s="125" t="s">
        <v>19</v>
      </c>
      <c r="CM56" s="125" t="s">
        <v>82</v>
      </c>
    </row>
    <row r="57" s="7" customFormat="1" ht="24.75" customHeight="1">
      <c r="A57" s="113" t="s">
        <v>76</v>
      </c>
      <c r="B57" s="114"/>
      <c r="C57" s="115"/>
      <c r="D57" s="116" t="s">
        <v>86</v>
      </c>
      <c r="E57" s="116"/>
      <c r="F57" s="116"/>
      <c r="G57" s="116"/>
      <c r="H57" s="116"/>
      <c r="I57" s="117"/>
      <c r="J57" s="116" t="s">
        <v>87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'2021-015-03 - Bourací prá...'!J30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79</v>
      </c>
      <c r="AR57" s="120"/>
      <c r="AS57" s="121">
        <v>0</v>
      </c>
      <c r="AT57" s="122">
        <f>ROUND(SUM(AV57:AW57),2)</f>
        <v>0</v>
      </c>
      <c r="AU57" s="123">
        <f>'2021-015-03 - Bourací prá...'!P83</f>
        <v>0</v>
      </c>
      <c r="AV57" s="122">
        <f>'2021-015-03 - Bourací prá...'!J33</f>
        <v>0</v>
      </c>
      <c r="AW57" s="122">
        <f>'2021-015-03 - Bourací prá...'!J34</f>
        <v>0</v>
      </c>
      <c r="AX57" s="122">
        <f>'2021-015-03 - Bourací prá...'!J35</f>
        <v>0</v>
      </c>
      <c r="AY57" s="122">
        <f>'2021-015-03 - Bourací prá...'!J36</f>
        <v>0</v>
      </c>
      <c r="AZ57" s="122">
        <f>'2021-015-03 - Bourací prá...'!F33</f>
        <v>0</v>
      </c>
      <c r="BA57" s="122">
        <f>'2021-015-03 - Bourací prá...'!F34</f>
        <v>0</v>
      </c>
      <c r="BB57" s="122">
        <f>'2021-015-03 - Bourací prá...'!F35</f>
        <v>0</v>
      </c>
      <c r="BC57" s="122">
        <f>'2021-015-03 - Bourací prá...'!F36</f>
        <v>0</v>
      </c>
      <c r="BD57" s="124">
        <f>'2021-015-03 - Bourací prá...'!F37</f>
        <v>0</v>
      </c>
      <c r="BE57" s="7"/>
      <c r="BT57" s="125" t="s">
        <v>80</v>
      </c>
      <c r="BV57" s="125" t="s">
        <v>74</v>
      </c>
      <c r="BW57" s="125" t="s">
        <v>88</v>
      </c>
      <c r="BX57" s="125" t="s">
        <v>5</v>
      </c>
      <c r="CL57" s="125" t="s">
        <v>19</v>
      </c>
      <c r="CM57" s="125" t="s">
        <v>82</v>
      </c>
    </row>
    <row r="58" s="7" customFormat="1" ht="24.75" customHeight="1">
      <c r="A58" s="113" t="s">
        <v>76</v>
      </c>
      <c r="B58" s="114"/>
      <c r="C58" s="115"/>
      <c r="D58" s="116" t="s">
        <v>89</v>
      </c>
      <c r="E58" s="116"/>
      <c r="F58" s="116"/>
      <c r="G58" s="116"/>
      <c r="H58" s="116"/>
      <c r="I58" s="117"/>
      <c r="J58" s="116" t="s">
        <v>90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'2021-015-04 - Nové kce - 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79</v>
      </c>
      <c r="AR58" s="120"/>
      <c r="AS58" s="121">
        <v>0</v>
      </c>
      <c r="AT58" s="122">
        <f>ROUND(SUM(AV58:AW58),2)</f>
        <v>0</v>
      </c>
      <c r="AU58" s="123">
        <f>'2021-015-04 - Nové kce - ...'!P85</f>
        <v>0</v>
      </c>
      <c r="AV58" s="122">
        <f>'2021-015-04 - Nové kce - ...'!J33</f>
        <v>0</v>
      </c>
      <c r="AW58" s="122">
        <f>'2021-015-04 - Nové kce - ...'!J34</f>
        <v>0</v>
      </c>
      <c r="AX58" s="122">
        <f>'2021-015-04 - Nové kce - ...'!J35</f>
        <v>0</v>
      </c>
      <c r="AY58" s="122">
        <f>'2021-015-04 - Nové kce - ...'!J36</f>
        <v>0</v>
      </c>
      <c r="AZ58" s="122">
        <f>'2021-015-04 - Nové kce - ...'!F33</f>
        <v>0</v>
      </c>
      <c r="BA58" s="122">
        <f>'2021-015-04 - Nové kce - ...'!F34</f>
        <v>0</v>
      </c>
      <c r="BB58" s="122">
        <f>'2021-015-04 - Nové kce - ...'!F35</f>
        <v>0</v>
      </c>
      <c r="BC58" s="122">
        <f>'2021-015-04 - Nové kce - ...'!F36</f>
        <v>0</v>
      </c>
      <c r="BD58" s="124">
        <f>'2021-015-04 - Nové kce - ...'!F37</f>
        <v>0</v>
      </c>
      <c r="BE58" s="7"/>
      <c r="BT58" s="125" t="s">
        <v>80</v>
      </c>
      <c r="BV58" s="125" t="s">
        <v>74</v>
      </c>
      <c r="BW58" s="125" t="s">
        <v>91</v>
      </c>
      <c r="BX58" s="125" t="s">
        <v>5</v>
      </c>
      <c r="CL58" s="125" t="s">
        <v>19</v>
      </c>
      <c r="CM58" s="125" t="s">
        <v>82</v>
      </c>
    </row>
    <row r="59" s="7" customFormat="1" ht="24.75" customHeight="1">
      <c r="A59" s="113" t="s">
        <v>76</v>
      </c>
      <c r="B59" s="114"/>
      <c r="C59" s="115"/>
      <c r="D59" s="116" t="s">
        <v>92</v>
      </c>
      <c r="E59" s="116"/>
      <c r="F59" s="116"/>
      <c r="G59" s="116"/>
      <c r="H59" s="116"/>
      <c r="I59" s="117"/>
      <c r="J59" s="116" t="s">
        <v>93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'2021-015-05 - Krajinářské...'!J30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79</v>
      </c>
      <c r="AR59" s="120"/>
      <c r="AS59" s="121">
        <v>0</v>
      </c>
      <c r="AT59" s="122">
        <f>ROUND(SUM(AV59:AW59),2)</f>
        <v>0</v>
      </c>
      <c r="AU59" s="123">
        <f>'2021-015-05 - Krajinářské...'!P82</f>
        <v>0</v>
      </c>
      <c r="AV59" s="122">
        <f>'2021-015-05 - Krajinářské...'!J33</f>
        <v>0</v>
      </c>
      <c r="AW59" s="122">
        <f>'2021-015-05 - Krajinářské...'!J34</f>
        <v>0</v>
      </c>
      <c r="AX59" s="122">
        <f>'2021-015-05 - Krajinářské...'!J35</f>
        <v>0</v>
      </c>
      <c r="AY59" s="122">
        <f>'2021-015-05 - Krajinářské...'!J36</f>
        <v>0</v>
      </c>
      <c r="AZ59" s="122">
        <f>'2021-015-05 - Krajinářské...'!F33</f>
        <v>0</v>
      </c>
      <c r="BA59" s="122">
        <f>'2021-015-05 - Krajinářské...'!F34</f>
        <v>0</v>
      </c>
      <c r="BB59" s="122">
        <f>'2021-015-05 - Krajinářské...'!F35</f>
        <v>0</v>
      </c>
      <c r="BC59" s="122">
        <f>'2021-015-05 - Krajinářské...'!F36</f>
        <v>0</v>
      </c>
      <c r="BD59" s="124">
        <f>'2021-015-05 - Krajinářské...'!F37</f>
        <v>0</v>
      </c>
      <c r="BE59" s="7"/>
      <c r="BT59" s="125" t="s">
        <v>80</v>
      </c>
      <c r="BV59" s="125" t="s">
        <v>74</v>
      </c>
      <c r="BW59" s="125" t="s">
        <v>94</v>
      </c>
      <c r="BX59" s="125" t="s">
        <v>5</v>
      </c>
      <c r="CL59" s="125" t="s">
        <v>19</v>
      </c>
      <c r="CM59" s="125" t="s">
        <v>82</v>
      </c>
    </row>
    <row r="60" s="7" customFormat="1" ht="24.75" customHeight="1">
      <c r="A60" s="113" t="s">
        <v>76</v>
      </c>
      <c r="B60" s="114"/>
      <c r="C60" s="115"/>
      <c r="D60" s="116" t="s">
        <v>95</v>
      </c>
      <c r="E60" s="116"/>
      <c r="F60" s="116"/>
      <c r="G60" s="116"/>
      <c r="H60" s="116"/>
      <c r="I60" s="117"/>
      <c r="J60" s="116" t="s">
        <v>96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'2021-015-06 - Krajinářské...'!J30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79</v>
      </c>
      <c r="AR60" s="120"/>
      <c r="AS60" s="121">
        <v>0</v>
      </c>
      <c r="AT60" s="122">
        <f>ROUND(SUM(AV60:AW60),2)</f>
        <v>0</v>
      </c>
      <c r="AU60" s="123">
        <f>'2021-015-06 - Krajinářské...'!P82</f>
        <v>0</v>
      </c>
      <c r="AV60" s="122">
        <f>'2021-015-06 - Krajinářské...'!J33</f>
        <v>0</v>
      </c>
      <c r="AW60" s="122">
        <f>'2021-015-06 - Krajinářské...'!J34</f>
        <v>0</v>
      </c>
      <c r="AX60" s="122">
        <f>'2021-015-06 - Krajinářské...'!J35</f>
        <v>0</v>
      </c>
      <c r="AY60" s="122">
        <f>'2021-015-06 - Krajinářské...'!J36</f>
        <v>0</v>
      </c>
      <c r="AZ60" s="122">
        <f>'2021-015-06 - Krajinářské...'!F33</f>
        <v>0</v>
      </c>
      <c r="BA60" s="122">
        <f>'2021-015-06 - Krajinářské...'!F34</f>
        <v>0</v>
      </c>
      <c r="BB60" s="122">
        <f>'2021-015-06 - Krajinářské...'!F35</f>
        <v>0</v>
      </c>
      <c r="BC60" s="122">
        <f>'2021-015-06 - Krajinářské...'!F36</f>
        <v>0</v>
      </c>
      <c r="BD60" s="124">
        <f>'2021-015-06 - Krajinářské...'!F37</f>
        <v>0</v>
      </c>
      <c r="BE60" s="7"/>
      <c r="BT60" s="125" t="s">
        <v>80</v>
      </c>
      <c r="BV60" s="125" t="s">
        <v>74</v>
      </c>
      <c r="BW60" s="125" t="s">
        <v>97</v>
      </c>
      <c r="BX60" s="125" t="s">
        <v>5</v>
      </c>
      <c r="CL60" s="125" t="s">
        <v>19</v>
      </c>
      <c r="CM60" s="125" t="s">
        <v>82</v>
      </c>
    </row>
    <row r="61" s="7" customFormat="1" ht="24.75" customHeight="1">
      <c r="A61" s="113" t="s">
        <v>76</v>
      </c>
      <c r="B61" s="114"/>
      <c r="C61" s="115"/>
      <c r="D61" s="116" t="s">
        <v>98</v>
      </c>
      <c r="E61" s="116"/>
      <c r="F61" s="116"/>
      <c r="G61" s="116"/>
      <c r="H61" s="116"/>
      <c r="I61" s="117"/>
      <c r="J61" s="116" t="s">
        <v>99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8">
        <f>'2021-015-07 - Krajinářské...'!J30</f>
        <v>0</v>
      </c>
      <c r="AH61" s="117"/>
      <c r="AI61" s="117"/>
      <c r="AJ61" s="117"/>
      <c r="AK61" s="117"/>
      <c r="AL61" s="117"/>
      <c r="AM61" s="117"/>
      <c r="AN61" s="118">
        <f>SUM(AG61,AT61)</f>
        <v>0</v>
      </c>
      <c r="AO61" s="117"/>
      <c r="AP61" s="117"/>
      <c r="AQ61" s="119" t="s">
        <v>79</v>
      </c>
      <c r="AR61" s="120"/>
      <c r="AS61" s="121">
        <v>0</v>
      </c>
      <c r="AT61" s="122">
        <f>ROUND(SUM(AV61:AW61),2)</f>
        <v>0</v>
      </c>
      <c r="AU61" s="123">
        <f>'2021-015-07 - Krajinářské...'!P82</f>
        <v>0</v>
      </c>
      <c r="AV61" s="122">
        <f>'2021-015-07 - Krajinářské...'!J33</f>
        <v>0</v>
      </c>
      <c r="AW61" s="122">
        <f>'2021-015-07 - Krajinářské...'!J34</f>
        <v>0</v>
      </c>
      <c r="AX61" s="122">
        <f>'2021-015-07 - Krajinářské...'!J35</f>
        <v>0</v>
      </c>
      <c r="AY61" s="122">
        <f>'2021-015-07 - Krajinářské...'!J36</f>
        <v>0</v>
      </c>
      <c r="AZ61" s="122">
        <f>'2021-015-07 - Krajinářské...'!F33</f>
        <v>0</v>
      </c>
      <c r="BA61" s="122">
        <f>'2021-015-07 - Krajinářské...'!F34</f>
        <v>0</v>
      </c>
      <c r="BB61" s="122">
        <f>'2021-015-07 - Krajinářské...'!F35</f>
        <v>0</v>
      </c>
      <c r="BC61" s="122">
        <f>'2021-015-07 - Krajinářské...'!F36</f>
        <v>0</v>
      </c>
      <c r="BD61" s="124">
        <f>'2021-015-07 - Krajinářské...'!F37</f>
        <v>0</v>
      </c>
      <c r="BE61" s="7"/>
      <c r="BT61" s="125" t="s">
        <v>80</v>
      </c>
      <c r="BV61" s="125" t="s">
        <v>74</v>
      </c>
      <c r="BW61" s="125" t="s">
        <v>100</v>
      </c>
      <c r="BX61" s="125" t="s">
        <v>5</v>
      </c>
      <c r="CL61" s="125" t="s">
        <v>19</v>
      </c>
      <c r="CM61" s="125" t="s">
        <v>82</v>
      </c>
    </row>
    <row r="62" s="7" customFormat="1" ht="24.75" customHeight="1">
      <c r="A62" s="113" t="s">
        <v>76</v>
      </c>
      <c r="B62" s="114"/>
      <c r="C62" s="115"/>
      <c r="D62" s="116" t="s">
        <v>101</v>
      </c>
      <c r="E62" s="116"/>
      <c r="F62" s="116"/>
      <c r="G62" s="116"/>
      <c r="H62" s="116"/>
      <c r="I62" s="117"/>
      <c r="J62" s="116" t="s">
        <v>102</v>
      </c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8">
        <f>'2021-015-08 - Kamerové zk...'!J30</f>
        <v>0</v>
      </c>
      <c r="AH62" s="117"/>
      <c r="AI62" s="117"/>
      <c r="AJ62" s="117"/>
      <c r="AK62" s="117"/>
      <c r="AL62" s="117"/>
      <c r="AM62" s="117"/>
      <c r="AN62" s="118">
        <f>SUM(AG62,AT62)</f>
        <v>0</v>
      </c>
      <c r="AO62" s="117"/>
      <c r="AP62" s="117"/>
      <c r="AQ62" s="119" t="s">
        <v>79</v>
      </c>
      <c r="AR62" s="120"/>
      <c r="AS62" s="121">
        <v>0</v>
      </c>
      <c r="AT62" s="122">
        <f>ROUND(SUM(AV62:AW62),2)</f>
        <v>0</v>
      </c>
      <c r="AU62" s="123">
        <f>'2021-015-08 - Kamerové zk...'!P81</f>
        <v>0</v>
      </c>
      <c r="AV62" s="122">
        <f>'2021-015-08 - Kamerové zk...'!J33</f>
        <v>0</v>
      </c>
      <c r="AW62" s="122">
        <f>'2021-015-08 - Kamerové zk...'!J34</f>
        <v>0</v>
      </c>
      <c r="AX62" s="122">
        <f>'2021-015-08 - Kamerové zk...'!J35</f>
        <v>0</v>
      </c>
      <c r="AY62" s="122">
        <f>'2021-015-08 - Kamerové zk...'!J36</f>
        <v>0</v>
      </c>
      <c r="AZ62" s="122">
        <f>'2021-015-08 - Kamerové zk...'!F33</f>
        <v>0</v>
      </c>
      <c r="BA62" s="122">
        <f>'2021-015-08 - Kamerové zk...'!F34</f>
        <v>0</v>
      </c>
      <c r="BB62" s="122">
        <f>'2021-015-08 - Kamerové zk...'!F35</f>
        <v>0</v>
      </c>
      <c r="BC62" s="122">
        <f>'2021-015-08 - Kamerové zk...'!F36</f>
        <v>0</v>
      </c>
      <c r="BD62" s="124">
        <f>'2021-015-08 - Kamerové zk...'!F37</f>
        <v>0</v>
      </c>
      <c r="BE62" s="7"/>
      <c r="BT62" s="125" t="s">
        <v>80</v>
      </c>
      <c r="BV62" s="125" t="s">
        <v>74</v>
      </c>
      <c r="BW62" s="125" t="s">
        <v>103</v>
      </c>
      <c r="BX62" s="125" t="s">
        <v>5</v>
      </c>
      <c r="CL62" s="125" t="s">
        <v>19</v>
      </c>
      <c r="CM62" s="125" t="s">
        <v>82</v>
      </c>
    </row>
    <row r="63" s="7" customFormat="1" ht="24.75" customHeight="1">
      <c r="A63" s="113" t="s">
        <v>76</v>
      </c>
      <c r="B63" s="114"/>
      <c r="C63" s="115"/>
      <c r="D63" s="116" t="s">
        <v>104</v>
      </c>
      <c r="E63" s="116"/>
      <c r="F63" s="116"/>
      <c r="G63" s="116"/>
      <c r="H63" s="116"/>
      <c r="I63" s="117"/>
      <c r="J63" s="116" t="s">
        <v>105</v>
      </c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6"/>
      <c r="V63" s="116"/>
      <c r="W63" s="116"/>
      <c r="X63" s="116"/>
      <c r="Y63" s="116"/>
      <c r="Z63" s="116"/>
      <c r="AA63" s="116"/>
      <c r="AB63" s="116"/>
      <c r="AC63" s="116"/>
      <c r="AD63" s="116"/>
      <c r="AE63" s="116"/>
      <c r="AF63" s="116"/>
      <c r="AG63" s="118">
        <f>'2021-015-09 - VRN - vedle...'!J30</f>
        <v>0</v>
      </c>
      <c r="AH63" s="117"/>
      <c r="AI63" s="117"/>
      <c r="AJ63" s="117"/>
      <c r="AK63" s="117"/>
      <c r="AL63" s="117"/>
      <c r="AM63" s="117"/>
      <c r="AN63" s="118">
        <f>SUM(AG63,AT63)</f>
        <v>0</v>
      </c>
      <c r="AO63" s="117"/>
      <c r="AP63" s="117"/>
      <c r="AQ63" s="119" t="s">
        <v>79</v>
      </c>
      <c r="AR63" s="120"/>
      <c r="AS63" s="126">
        <v>0</v>
      </c>
      <c r="AT63" s="127">
        <f>ROUND(SUM(AV63:AW63),2)</f>
        <v>0</v>
      </c>
      <c r="AU63" s="128">
        <f>'2021-015-09 - VRN - vedle...'!P85</f>
        <v>0</v>
      </c>
      <c r="AV63" s="127">
        <f>'2021-015-09 - VRN - vedle...'!J33</f>
        <v>0</v>
      </c>
      <c r="AW63" s="127">
        <f>'2021-015-09 - VRN - vedle...'!J34</f>
        <v>0</v>
      </c>
      <c r="AX63" s="127">
        <f>'2021-015-09 - VRN - vedle...'!J35</f>
        <v>0</v>
      </c>
      <c r="AY63" s="127">
        <f>'2021-015-09 - VRN - vedle...'!J36</f>
        <v>0</v>
      </c>
      <c r="AZ63" s="127">
        <f>'2021-015-09 - VRN - vedle...'!F33</f>
        <v>0</v>
      </c>
      <c r="BA63" s="127">
        <f>'2021-015-09 - VRN - vedle...'!F34</f>
        <v>0</v>
      </c>
      <c r="BB63" s="127">
        <f>'2021-015-09 - VRN - vedle...'!F35</f>
        <v>0</v>
      </c>
      <c r="BC63" s="127">
        <f>'2021-015-09 - VRN - vedle...'!F36</f>
        <v>0</v>
      </c>
      <c r="BD63" s="129">
        <f>'2021-015-09 - VRN - vedle...'!F37</f>
        <v>0</v>
      </c>
      <c r="BE63" s="7"/>
      <c r="BT63" s="125" t="s">
        <v>80</v>
      </c>
      <c r="BV63" s="125" t="s">
        <v>74</v>
      </c>
      <c r="BW63" s="125" t="s">
        <v>106</v>
      </c>
      <c r="BX63" s="125" t="s">
        <v>5</v>
      </c>
      <c r="CL63" s="125" t="s">
        <v>19</v>
      </c>
      <c r="CM63" s="125" t="s">
        <v>82</v>
      </c>
    </row>
    <row r="64" s="2" customFormat="1" ht="30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6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46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</row>
  </sheetData>
  <sheetProtection sheet="1" formatColumns="0" formatRows="0" objects="1" scenarios="1" spinCount="100000" saltValue="fKh5c5xUVZ4XWd3iovpTru1agAo1aNkLfhnU831LTYCaBVKjZ7hRkEFcvyJiX+uF8pYmDq7XHnoqkVPo6s3jsQ==" hashValue="C0HRagHc3miAY2mfMZT639zNOD/guVsCryls07FIRM4aqxbRF3/fjlN2dByeuNmBFK4CuFCwG3j/pgHueeyC4g==" algorithmName="SHA-512" password="CC35"/>
  <mergeCells count="7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2021-015-01 - Bourací prá...'!C2" display="/"/>
    <hyperlink ref="A56" location="'2021-015-02 - Nové kce - ...'!C2" display="/"/>
    <hyperlink ref="A57" location="'2021-015-03 - Bourací prá...'!C2" display="/"/>
    <hyperlink ref="A58" location="'2021-015-04 - Nové kce - ...'!C2" display="/"/>
    <hyperlink ref="A59" location="'2021-015-05 - Krajinářské...'!C2" display="/"/>
    <hyperlink ref="A60" location="'2021-015-06 - Krajinářské...'!C2" display="/"/>
    <hyperlink ref="A61" location="'2021-015-07 - Krajinářské...'!C2" display="/"/>
    <hyperlink ref="A62" location="'2021-015-08 - Kamerové zk...'!C2" display="/"/>
    <hyperlink ref="A63" location="'2021-015-09 - VRN - vedle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107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Oprava oplocení a chodníků MŠ Tylova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743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15. 4. 2021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0"/>
      <c r="B27" s="141"/>
      <c r="C27" s="140"/>
      <c r="D27" s="140"/>
      <c r="E27" s="142" t="s">
        <v>110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ROUND((SUM(BE85:BE107)),  2)</f>
        <v>0</v>
      </c>
      <c r="G33" s="40"/>
      <c r="H33" s="40"/>
      <c r="I33" s="150">
        <v>0.20999999999999999</v>
      </c>
      <c r="J33" s="149">
        <f>ROUND(((SUM(BE85:BE107))*I33),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ROUND((SUM(BF85:BF107)),  2)</f>
        <v>0</v>
      </c>
      <c r="G34" s="40"/>
      <c r="H34" s="40"/>
      <c r="I34" s="150">
        <v>0.14999999999999999</v>
      </c>
      <c r="J34" s="149">
        <f>ROUND(((SUM(BF85:BF107))*I34),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ROUND((SUM(BG85:BG107)),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ROUND((SUM(BH85:BH107)),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ROUND((SUM(BI85:BI107)),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Oprava oplocení a chodníků MŠ Tylova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2021-015-09 - VRN - vedlejší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MŠ Tylova 37, Ostrava- Zábřeh</v>
      </c>
      <c r="G52" s="42"/>
      <c r="H52" s="42"/>
      <c r="I52" s="34" t="s">
        <v>23</v>
      </c>
      <c r="J52" s="74" t="str">
        <f>IF(J12="","",J12)</f>
        <v>15. 4. 2021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Statutární město Ostrava, Prokešovo nám. 1803/8</v>
      </c>
      <c r="G54" s="42"/>
      <c r="H54" s="42"/>
      <c r="I54" s="34" t="s">
        <v>31</v>
      </c>
      <c r="J54" s="38" t="str">
        <f>E21</f>
        <v>ČOS exim s.r.o., Alešova 26, České Budějovice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Dana Mlejnková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112</v>
      </c>
      <c r="D57" s="164"/>
      <c r="E57" s="164"/>
      <c r="F57" s="164"/>
      <c r="G57" s="164"/>
      <c r="H57" s="164"/>
      <c r="I57" s="164"/>
      <c r="J57" s="165" t="s">
        <v>113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114</v>
      </c>
    </row>
    <row r="60" s="9" customFormat="1" ht="24.96" customHeight="1">
      <c r="A60" s="9"/>
      <c r="B60" s="167"/>
      <c r="C60" s="168"/>
      <c r="D60" s="169" t="s">
        <v>744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745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746</v>
      </c>
      <c r="E62" s="176"/>
      <c r="F62" s="176"/>
      <c r="G62" s="176"/>
      <c r="H62" s="176"/>
      <c r="I62" s="176"/>
      <c r="J62" s="177">
        <f>J90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747</v>
      </c>
      <c r="E63" s="176"/>
      <c r="F63" s="176"/>
      <c r="G63" s="176"/>
      <c r="H63" s="176"/>
      <c r="I63" s="176"/>
      <c r="J63" s="177">
        <f>J97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748</v>
      </c>
      <c r="E64" s="176"/>
      <c r="F64" s="176"/>
      <c r="G64" s="176"/>
      <c r="H64" s="176"/>
      <c r="I64" s="176"/>
      <c r="J64" s="177">
        <f>J102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749</v>
      </c>
      <c r="E65" s="176"/>
      <c r="F65" s="176"/>
      <c r="G65" s="176"/>
      <c r="H65" s="176"/>
      <c r="I65" s="176"/>
      <c r="J65" s="177">
        <f>J105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118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Oprava oplocení a chodníků MŠ Tylova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108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2021-015-09 - VRN - vedlejší rozpočtové náklady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MŠ Tylova 37, Ostrava- Zábřeh</v>
      </c>
      <c r="G79" s="42"/>
      <c r="H79" s="42"/>
      <c r="I79" s="34" t="s">
        <v>23</v>
      </c>
      <c r="J79" s="74" t="str">
        <f>IF(J12="","",J12)</f>
        <v>15. 4. 2021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40.05" customHeight="1">
      <c r="A81" s="40"/>
      <c r="B81" s="41"/>
      <c r="C81" s="34" t="s">
        <v>25</v>
      </c>
      <c r="D81" s="42"/>
      <c r="E81" s="42"/>
      <c r="F81" s="29" t="str">
        <f>E15</f>
        <v>Statutární město Ostrava, Prokešovo nám. 1803/8</v>
      </c>
      <c r="G81" s="42"/>
      <c r="H81" s="42"/>
      <c r="I81" s="34" t="s">
        <v>31</v>
      </c>
      <c r="J81" s="38" t="str">
        <f>E21</f>
        <v>ČOS exim s.r.o., Alešova 26, České Budějovice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29</v>
      </c>
      <c r="D82" s="42"/>
      <c r="E82" s="42"/>
      <c r="F82" s="29" t="str">
        <f>IF(E18="","",E18)</f>
        <v>Vyplň údaj</v>
      </c>
      <c r="G82" s="42"/>
      <c r="H82" s="42"/>
      <c r="I82" s="34" t="s">
        <v>34</v>
      </c>
      <c r="J82" s="38" t="str">
        <f>E24</f>
        <v>Ing. Dana Mlejnková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119</v>
      </c>
      <c r="D84" s="182" t="s">
        <v>57</v>
      </c>
      <c r="E84" s="182" t="s">
        <v>53</v>
      </c>
      <c r="F84" s="182" t="s">
        <v>54</v>
      </c>
      <c r="G84" s="182" t="s">
        <v>120</v>
      </c>
      <c r="H84" s="182" t="s">
        <v>121</v>
      </c>
      <c r="I84" s="182" t="s">
        <v>122</v>
      </c>
      <c r="J84" s="182" t="s">
        <v>113</v>
      </c>
      <c r="K84" s="183" t="s">
        <v>123</v>
      </c>
      <c r="L84" s="184"/>
      <c r="M84" s="94" t="s">
        <v>19</v>
      </c>
      <c r="N84" s="95" t="s">
        <v>42</v>
      </c>
      <c r="O84" s="95" t="s">
        <v>124</v>
      </c>
      <c r="P84" s="95" t="s">
        <v>125</v>
      </c>
      <c r="Q84" s="95" t="s">
        <v>126</v>
      </c>
      <c r="R84" s="95" t="s">
        <v>127</v>
      </c>
      <c r="S84" s="95" t="s">
        <v>128</v>
      </c>
      <c r="T84" s="96" t="s">
        <v>129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130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</f>
        <v>0</v>
      </c>
      <c r="Q85" s="98"/>
      <c r="R85" s="187">
        <f>R86</f>
        <v>0</v>
      </c>
      <c r="S85" s="98"/>
      <c r="T85" s="188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71</v>
      </c>
      <c r="AU85" s="19" t="s">
        <v>114</v>
      </c>
      <c r="BK85" s="189">
        <f>BK86</f>
        <v>0</v>
      </c>
    </row>
    <row r="86" s="12" customFormat="1" ht="25.92" customHeight="1">
      <c r="A86" s="12"/>
      <c r="B86" s="190"/>
      <c r="C86" s="191"/>
      <c r="D86" s="192" t="s">
        <v>71</v>
      </c>
      <c r="E86" s="193" t="s">
        <v>750</v>
      </c>
      <c r="F86" s="193" t="s">
        <v>751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P87+P90+P97+P102+P105</f>
        <v>0</v>
      </c>
      <c r="Q86" s="198"/>
      <c r="R86" s="199">
        <f>R87+R90+R97+R102+R105</f>
        <v>0</v>
      </c>
      <c r="S86" s="198"/>
      <c r="T86" s="200">
        <f>T87+T90+T97+T102+T105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173</v>
      </c>
      <c r="AT86" s="202" t="s">
        <v>71</v>
      </c>
      <c r="AU86" s="202" t="s">
        <v>72</v>
      </c>
      <c r="AY86" s="201" t="s">
        <v>133</v>
      </c>
      <c r="BK86" s="203">
        <f>BK87+BK90+BK97+BK102+BK105</f>
        <v>0</v>
      </c>
    </row>
    <row r="87" s="12" customFormat="1" ht="22.8" customHeight="1">
      <c r="A87" s="12"/>
      <c r="B87" s="190"/>
      <c r="C87" s="191"/>
      <c r="D87" s="192" t="s">
        <v>71</v>
      </c>
      <c r="E87" s="204" t="s">
        <v>752</v>
      </c>
      <c r="F87" s="204" t="s">
        <v>753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SUM(P88:P89)</f>
        <v>0</v>
      </c>
      <c r="Q87" s="198"/>
      <c r="R87" s="199">
        <f>SUM(R88:R89)</f>
        <v>0</v>
      </c>
      <c r="S87" s="198"/>
      <c r="T87" s="200">
        <f>SUM(T88:T89)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173</v>
      </c>
      <c r="AT87" s="202" t="s">
        <v>71</v>
      </c>
      <c r="AU87" s="202" t="s">
        <v>80</v>
      </c>
      <c r="AY87" s="201" t="s">
        <v>133</v>
      </c>
      <c r="BK87" s="203">
        <f>SUM(BK88:BK89)</f>
        <v>0</v>
      </c>
    </row>
    <row r="88" s="2" customFormat="1" ht="16.5" customHeight="1">
      <c r="A88" s="40"/>
      <c r="B88" s="41"/>
      <c r="C88" s="206" t="s">
        <v>80</v>
      </c>
      <c r="D88" s="206" t="s">
        <v>136</v>
      </c>
      <c r="E88" s="207" t="s">
        <v>754</v>
      </c>
      <c r="F88" s="208" t="s">
        <v>755</v>
      </c>
      <c r="G88" s="209" t="s">
        <v>512</v>
      </c>
      <c r="H88" s="210">
        <v>1</v>
      </c>
      <c r="I88" s="211"/>
      <c r="J88" s="212">
        <f>ROUND(I88*H88,2)</f>
        <v>0</v>
      </c>
      <c r="K88" s="208" t="s">
        <v>153</v>
      </c>
      <c r="L88" s="46"/>
      <c r="M88" s="213" t="s">
        <v>19</v>
      </c>
      <c r="N88" s="214" t="s">
        <v>43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756</v>
      </c>
      <c r="AT88" s="217" t="s">
        <v>136</v>
      </c>
      <c r="AU88" s="217" t="s">
        <v>82</v>
      </c>
      <c r="AY88" s="19" t="s">
        <v>133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80</v>
      </c>
      <c r="BK88" s="218">
        <f>ROUND(I88*H88,2)</f>
        <v>0</v>
      </c>
      <c r="BL88" s="19" t="s">
        <v>756</v>
      </c>
      <c r="BM88" s="217" t="s">
        <v>757</v>
      </c>
    </row>
    <row r="89" s="2" customFormat="1">
      <c r="A89" s="40"/>
      <c r="B89" s="41"/>
      <c r="C89" s="42"/>
      <c r="D89" s="219" t="s">
        <v>142</v>
      </c>
      <c r="E89" s="42"/>
      <c r="F89" s="220" t="s">
        <v>755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142</v>
      </c>
      <c r="AU89" s="19" t="s">
        <v>82</v>
      </c>
    </row>
    <row r="90" s="12" customFormat="1" ht="22.8" customHeight="1">
      <c r="A90" s="12"/>
      <c r="B90" s="190"/>
      <c r="C90" s="191"/>
      <c r="D90" s="192" t="s">
        <v>71</v>
      </c>
      <c r="E90" s="204" t="s">
        <v>758</v>
      </c>
      <c r="F90" s="204" t="s">
        <v>759</v>
      </c>
      <c r="G90" s="191"/>
      <c r="H90" s="191"/>
      <c r="I90" s="194"/>
      <c r="J90" s="205">
        <f>BK90</f>
        <v>0</v>
      </c>
      <c r="K90" s="191"/>
      <c r="L90" s="196"/>
      <c r="M90" s="197"/>
      <c r="N90" s="198"/>
      <c r="O90" s="198"/>
      <c r="P90" s="199">
        <f>SUM(P91:P96)</f>
        <v>0</v>
      </c>
      <c r="Q90" s="198"/>
      <c r="R90" s="199">
        <f>SUM(R91:R96)</f>
        <v>0</v>
      </c>
      <c r="S90" s="198"/>
      <c r="T90" s="200">
        <f>SUM(T91:T96)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173</v>
      </c>
      <c r="AT90" s="202" t="s">
        <v>71</v>
      </c>
      <c r="AU90" s="202" t="s">
        <v>80</v>
      </c>
      <c r="AY90" s="201" t="s">
        <v>133</v>
      </c>
      <c r="BK90" s="203">
        <f>SUM(BK91:BK96)</f>
        <v>0</v>
      </c>
    </row>
    <row r="91" s="2" customFormat="1" ht="16.5" customHeight="1">
      <c r="A91" s="40"/>
      <c r="B91" s="41"/>
      <c r="C91" s="206" t="s">
        <v>82</v>
      </c>
      <c r="D91" s="206" t="s">
        <v>136</v>
      </c>
      <c r="E91" s="207" t="s">
        <v>760</v>
      </c>
      <c r="F91" s="208" t="s">
        <v>761</v>
      </c>
      <c r="G91" s="209" t="s">
        <v>762</v>
      </c>
      <c r="H91" s="287"/>
      <c r="I91" s="211"/>
      <c r="J91" s="212">
        <f>ROUND(I91*H91,2)</f>
        <v>0</v>
      </c>
      <c r="K91" s="208" t="s">
        <v>153</v>
      </c>
      <c r="L91" s="46"/>
      <c r="M91" s="213" t="s">
        <v>19</v>
      </c>
      <c r="N91" s="214" t="s">
        <v>43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756</v>
      </c>
      <c r="AT91" s="217" t="s">
        <v>136</v>
      </c>
      <c r="AU91" s="217" t="s">
        <v>82</v>
      </c>
      <c r="AY91" s="19" t="s">
        <v>133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80</v>
      </c>
      <c r="BK91" s="218">
        <f>ROUND(I91*H91,2)</f>
        <v>0</v>
      </c>
      <c r="BL91" s="19" t="s">
        <v>756</v>
      </c>
      <c r="BM91" s="217" t="s">
        <v>763</v>
      </c>
    </row>
    <row r="92" s="2" customFormat="1">
      <c r="A92" s="40"/>
      <c r="B92" s="41"/>
      <c r="C92" s="42"/>
      <c r="D92" s="219" t="s">
        <v>142</v>
      </c>
      <c r="E92" s="42"/>
      <c r="F92" s="220" t="s">
        <v>761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142</v>
      </c>
      <c r="AU92" s="19" t="s">
        <v>82</v>
      </c>
    </row>
    <row r="93" s="2" customFormat="1" ht="16.5" customHeight="1">
      <c r="A93" s="40"/>
      <c r="B93" s="41"/>
      <c r="C93" s="206" t="s">
        <v>160</v>
      </c>
      <c r="D93" s="206" t="s">
        <v>136</v>
      </c>
      <c r="E93" s="207" t="s">
        <v>764</v>
      </c>
      <c r="F93" s="208" t="s">
        <v>765</v>
      </c>
      <c r="G93" s="209" t="s">
        <v>762</v>
      </c>
      <c r="H93" s="287"/>
      <c r="I93" s="211"/>
      <c r="J93" s="212">
        <f>ROUND(I93*H93,2)</f>
        <v>0</v>
      </c>
      <c r="K93" s="208" t="s">
        <v>153</v>
      </c>
      <c r="L93" s="46"/>
      <c r="M93" s="213" t="s">
        <v>19</v>
      </c>
      <c r="N93" s="214" t="s">
        <v>43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756</v>
      </c>
      <c r="AT93" s="217" t="s">
        <v>136</v>
      </c>
      <c r="AU93" s="217" t="s">
        <v>82</v>
      </c>
      <c r="AY93" s="19" t="s">
        <v>133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80</v>
      </c>
      <c r="BK93" s="218">
        <f>ROUND(I93*H93,2)</f>
        <v>0</v>
      </c>
      <c r="BL93" s="19" t="s">
        <v>756</v>
      </c>
      <c r="BM93" s="217" t="s">
        <v>766</v>
      </c>
    </row>
    <row r="94" s="2" customFormat="1">
      <c r="A94" s="40"/>
      <c r="B94" s="41"/>
      <c r="C94" s="42"/>
      <c r="D94" s="219" t="s">
        <v>142</v>
      </c>
      <c r="E94" s="42"/>
      <c r="F94" s="220" t="s">
        <v>765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142</v>
      </c>
      <c r="AU94" s="19" t="s">
        <v>82</v>
      </c>
    </row>
    <row r="95" s="2" customFormat="1" ht="16.5" customHeight="1">
      <c r="A95" s="40"/>
      <c r="B95" s="41"/>
      <c r="C95" s="206" t="s">
        <v>140</v>
      </c>
      <c r="D95" s="206" t="s">
        <v>136</v>
      </c>
      <c r="E95" s="207" t="s">
        <v>767</v>
      </c>
      <c r="F95" s="208" t="s">
        <v>768</v>
      </c>
      <c r="G95" s="209" t="s">
        <v>512</v>
      </c>
      <c r="H95" s="210">
        <v>1</v>
      </c>
      <c r="I95" s="211"/>
      <c r="J95" s="212">
        <f>ROUND(I95*H95,2)</f>
        <v>0</v>
      </c>
      <c r="K95" s="208" t="s">
        <v>153</v>
      </c>
      <c r="L95" s="46"/>
      <c r="M95" s="213" t="s">
        <v>19</v>
      </c>
      <c r="N95" s="214" t="s">
        <v>43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756</v>
      </c>
      <c r="AT95" s="217" t="s">
        <v>136</v>
      </c>
      <c r="AU95" s="217" t="s">
        <v>82</v>
      </c>
      <c r="AY95" s="19" t="s">
        <v>133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80</v>
      </c>
      <c r="BK95" s="218">
        <f>ROUND(I95*H95,2)</f>
        <v>0</v>
      </c>
      <c r="BL95" s="19" t="s">
        <v>756</v>
      </c>
      <c r="BM95" s="217" t="s">
        <v>769</v>
      </c>
    </row>
    <row r="96" s="2" customFormat="1">
      <c r="A96" s="40"/>
      <c r="B96" s="41"/>
      <c r="C96" s="42"/>
      <c r="D96" s="219" t="s">
        <v>142</v>
      </c>
      <c r="E96" s="42"/>
      <c r="F96" s="220" t="s">
        <v>768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142</v>
      </c>
      <c r="AU96" s="19" t="s">
        <v>82</v>
      </c>
    </row>
    <row r="97" s="12" customFormat="1" ht="22.8" customHeight="1">
      <c r="A97" s="12"/>
      <c r="B97" s="190"/>
      <c r="C97" s="191"/>
      <c r="D97" s="192" t="s">
        <v>71</v>
      </c>
      <c r="E97" s="204" t="s">
        <v>770</v>
      </c>
      <c r="F97" s="204" t="s">
        <v>771</v>
      </c>
      <c r="G97" s="191"/>
      <c r="H97" s="191"/>
      <c r="I97" s="194"/>
      <c r="J97" s="205">
        <f>BK97</f>
        <v>0</v>
      </c>
      <c r="K97" s="191"/>
      <c r="L97" s="196"/>
      <c r="M97" s="197"/>
      <c r="N97" s="198"/>
      <c r="O97" s="198"/>
      <c r="P97" s="199">
        <f>SUM(P98:P101)</f>
        <v>0</v>
      </c>
      <c r="Q97" s="198"/>
      <c r="R97" s="199">
        <f>SUM(R98:R101)</f>
        <v>0</v>
      </c>
      <c r="S97" s="198"/>
      <c r="T97" s="200">
        <f>SUM(T98:T101)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1" t="s">
        <v>173</v>
      </c>
      <c r="AT97" s="202" t="s">
        <v>71</v>
      </c>
      <c r="AU97" s="202" t="s">
        <v>80</v>
      </c>
      <c r="AY97" s="201" t="s">
        <v>133</v>
      </c>
      <c r="BK97" s="203">
        <f>SUM(BK98:BK101)</f>
        <v>0</v>
      </c>
    </row>
    <row r="98" s="2" customFormat="1" ht="16.5" customHeight="1">
      <c r="A98" s="40"/>
      <c r="B98" s="41"/>
      <c r="C98" s="206" t="s">
        <v>173</v>
      </c>
      <c r="D98" s="206" t="s">
        <v>136</v>
      </c>
      <c r="E98" s="207" t="s">
        <v>772</v>
      </c>
      <c r="F98" s="208" t="s">
        <v>773</v>
      </c>
      <c r="G98" s="209" t="s">
        <v>774</v>
      </c>
      <c r="H98" s="210">
        <v>6</v>
      </c>
      <c r="I98" s="211"/>
      <c r="J98" s="212">
        <f>ROUND(I98*H98,2)</f>
        <v>0</v>
      </c>
      <c r="K98" s="208" t="s">
        <v>153</v>
      </c>
      <c r="L98" s="46"/>
      <c r="M98" s="213" t="s">
        <v>19</v>
      </c>
      <c r="N98" s="214" t="s">
        <v>43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756</v>
      </c>
      <c r="AT98" s="217" t="s">
        <v>136</v>
      </c>
      <c r="AU98" s="217" t="s">
        <v>82</v>
      </c>
      <c r="AY98" s="19" t="s">
        <v>133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80</v>
      </c>
      <c r="BK98" s="218">
        <f>ROUND(I98*H98,2)</f>
        <v>0</v>
      </c>
      <c r="BL98" s="19" t="s">
        <v>756</v>
      </c>
      <c r="BM98" s="217" t="s">
        <v>775</v>
      </c>
    </row>
    <row r="99" s="2" customFormat="1">
      <c r="A99" s="40"/>
      <c r="B99" s="41"/>
      <c r="C99" s="42"/>
      <c r="D99" s="219" t="s">
        <v>142</v>
      </c>
      <c r="E99" s="42"/>
      <c r="F99" s="220" t="s">
        <v>773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142</v>
      </c>
      <c r="AU99" s="19" t="s">
        <v>82</v>
      </c>
    </row>
    <row r="100" s="2" customFormat="1" ht="16.5" customHeight="1">
      <c r="A100" s="40"/>
      <c r="B100" s="41"/>
      <c r="C100" s="206" t="s">
        <v>159</v>
      </c>
      <c r="D100" s="206" t="s">
        <v>136</v>
      </c>
      <c r="E100" s="207" t="s">
        <v>776</v>
      </c>
      <c r="F100" s="208" t="s">
        <v>777</v>
      </c>
      <c r="G100" s="209" t="s">
        <v>512</v>
      </c>
      <c r="H100" s="210">
        <v>1</v>
      </c>
      <c r="I100" s="211"/>
      <c r="J100" s="212">
        <f>ROUND(I100*H100,2)</f>
        <v>0</v>
      </c>
      <c r="K100" s="208" t="s">
        <v>153</v>
      </c>
      <c r="L100" s="46"/>
      <c r="M100" s="213" t="s">
        <v>19</v>
      </c>
      <c r="N100" s="214" t="s">
        <v>43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756</v>
      </c>
      <c r="AT100" s="217" t="s">
        <v>136</v>
      </c>
      <c r="AU100" s="217" t="s">
        <v>82</v>
      </c>
      <c r="AY100" s="19" t="s">
        <v>133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80</v>
      </c>
      <c r="BK100" s="218">
        <f>ROUND(I100*H100,2)</f>
        <v>0</v>
      </c>
      <c r="BL100" s="19" t="s">
        <v>756</v>
      </c>
      <c r="BM100" s="217" t="s">
        <v>778</v>
      </c>
    </row>
    <row r="101" s="2" customFormat="1">
      <c r="A101" s="40"/>
      <c r="B101" s="41"/>
      <c r="C101" s="42"/>
      <c r="D101" s="219" t="s">
        <v>142</v>
      </c>
      <c r="E101" s="42"/>
      <c r="F101" s="220" t="s">
        <v>777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142</v>
      </c>
      <c r="AU101" s="19" t="s">
        <v>82</v>
      </c>
    </row>
    <row r="102" s="12" customFormat="1" ht="22.8" customHeight="1">
      <c r="A102" s="12"/>
      <c r="B102" s="190"/>
      <c r="C102" s="191"/>
      <c r="D102" s="192" t="s">
        <v>71</v>
      </c>
      <c r="E102" s="204" t="s">
        <v>779</v>
      </c>
      <c r="F102" s="204" t="s">
        <v>780</v>
      </c>
      <c r="G102" s="191"/>
      <c r="H102" s="191"/>
      <c r="I102" s="194"/>
      <c r="J102" s="205">
        <f>BK102</f>
        <v>0</v>
      </c>
      <c r="K102" s="191"/>
      <c r="L102" s="196"/>
      <c r="M102" s="197"/>
      <c r="N102" s="198"/>
      <c r="O102" s="198"/>
      <c r="P102" s="199">
        <f>SUM(P103:P104)</f>
        <v>0</v>
      </c>
      <c r="Q102" s="198"/>
      <c r="R102" s="199">
        <f>SUM(R103:R104)</f>
        <v>0</v>
      </c>
      <c r="S102" s="198"/>
      <c r="T102" s="200">
        <f>SUM(T103:T104)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1" t="s">
        <v>173</v>
      </c>
      <c r="AT102" s="202" t="s">
        <v>71</v>
      </c>
      <c r="AU102" s="202" t="s">
        <v>80</v>
      </c>
      <c r="AY102" s="201" t="s">
        <v>133</v>
      </c>
      <c r="BK102" s="203">
        <f>SUM(BK103:BK104)</f>
        <v>0</v>
      </c>
    </row>
    <row r="103" s="2" customFormat="1" ht="16.5" customHeight="1">
      <c r="A103" s="40"/>
      <c r="B103" s="41"/>
      <c r="C103" s="206" t="s">
        <v>190</v>
      </c>
      <c r="D103" s="206" t="s">
        <v>136</v>
      </c>
      <c r="E103" s="207" t="s">
        <v>781</v>
      </c>
      <c r="F103" s="208" t="s">
        <v>782</v>
      </c>
      <c r="G103" s="209" t="s">
        <v>762</v>
      </c>
      <c r="H103" s="287"/>
      <c r="I103" s="211"/>
      <c r="J103" s="212">
        <f>ROUND(I103*H103,2)</f>
        <v>0</v>
      </c>
      <c r="K103" s="208" t="s">
        <v>153</v>
      </c>
      <c r="L103" s="46"/>
      <c r="M103" s="213" t="s">
        <v>19</v>
      </c>
      <c r="N103" s="214" t="s">
        <v>43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756</v>
      </c>
      <c r="AT103" s="217" t="s">
        <v>136</v>
      </c>
      <c r="AU103" s="217" t="s">
        <v>82</v>
      </c>
      <c r="AY103" s="19" t="s">
        <v>133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80</v>
      </c>
      <c r="BK103" s="218">
        <f>ROUND(I103*H103,2)</f>
        <v>0</v>
      </c>
      <c r="BL103" s="19" t="s">
        <v>756</v>
      </c>
      <c r="BM103" s="217" t="s">
        <v>783</v>
      </c>
    </row>
    <row r="104" s="2" customFormat="1">
      <c r="A104" s="40"/>
      <c r="B104" s="41"/>
      <c r="C104" s="42"/>
      <c r="D104" s="219" t="s">
        <v>142</v>
      </c>
      <c r="E104" s="42"/>
      <c r="F104" s="220" t="s">
        <v>782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142</v>
      </c>
      <c r="AU104" s="19" t="s">
        <v>82</v>
      </c>
    </row>
    <row r="105" s="12" customFormat="1" ht="22.8" customHeight="1">
      <c r="A105" s="12"/>
      <c r="B105" s="190"/>
      <c r="C105" s="191"/>
      <c r="D105" s="192" t="s">
        <v>71</v>
      </c>
      <c r="E105" s="204" t="s">
        <v>784</v>
      </c>
      <c r="F105" s="204" t="s">
        <v>785</v>
      </c>
      <c r="G105" s="191"/>
      <c r="H105" s="191"/>
      <c r="I105" s="194"/>
      <c r="J105" s="205">
        <f>BK105</f>
        <v>0</v>
      </c>
      <c r="K105" s="191"/>
      <c r="L105" s="196"/>
      <c r="M105" s="197"/>
      <c r="N105" s="198"/>
      <c r="O105" s="198"/>
      <c r="P105" s="199">
        <f>SUM(P106:P107)</f>
        <v>0</v>
      </c>
      <c r="Q105" s="198"/>
      <c r="R105" s="199">
        <f>SUM(R106:R107)</f>
        <v>0</v>
      </c>
      <c r="S105" s="198"/>
      <c r="T105" s="200">
        <f>SUM(T106:T107)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1" t="s">
        <v>173</v>
      </c>
      <c r="AT105" s="202" t="s">
        <v>71</v>
      </c>
      <c r="AU105" s="202" t="s">
        <v>80</v>
      </c>
      <c r="AY105" s="201" t="s">
        <v>133</v>
      </c>
      <c r="BK105" s="203">
        <f>SUM(BK106:BK107)</f>
        <v>0</v>
      </c>
    </row>
    <row r="106" s="2" customFormat="1" ht="16.5" customHeight="1">
      <c r="A106" s="40"/>
      <c r="B106" s="41"/>
      <c r="C106" s="206" t="s">
        <v>197</v>
      </c>
      <c r="D106" s="206" t="s">
        <v>136</v>
      </c>
      <c r="E106" s="207" t="s">
        <v>786</v>
      </c>
      <c r="F106" s="208" t="s">
        <v>787</v>
      </c>
      <c r="G106" s="209" t="s">
        <v>762</v>
      </c>
      <c r="H106" s="287"/>
      <c r="I106" s="211"/>
      <c r="J106" s="212">
        <f>ROUND(I106*H106,2)</f>
        <v>0</v>
      </c>
      <c r="K106" s="208" t="s">
        <v>153</v>
      </c>
      <c r="L106" s="46"/>
      <c r="M106" s="213" t="s">
        <v>19</v>
      </c>
      <c r="N106" s="214" t="s">
        <v>43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756</v>
      </c>
      <c r="AT106" s="217" t="s">
        <v>136</v>
      </c>
      <c r="AU106" s="217" t="s">
        <v>82</v>
      </c>
      <c r="AY106" s="19" t="s">
        <v>133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80</v>
      </c>
      <c r="BK106" s="218">
        <f>ROUND(I106*H106,2)</f>
        <v>0</v>
      </c>
      <c r="BL106" s="19" t="s">
        <v>756</v>
      </c>
      <c r="BM106" s="217" t="s">
        <v>788</v>
      </c>
    </row>
    <row r="107" s="2" customFormat="1">
      <c r="A107" s="40"/>
      <c r="B107" s="41"/>
      <c r="C107" s="42"/>
      <c r="D107" s="219" t="s">
        <v>142</v>
      </c>
      <c r="E107" s="42"/>
      <c r="F107" s="220" t="s">
        <v>787</v>
      </c>
      <c r="G107" s="42"/>
      <c r="H107" s="42"/>
      <c r="I107" s="221"/>
      <c r="J107" s="42"/>
      <c r="K107" s="42"/>
      <c r="L107" s="46"/>
      <c r="M107" s="280"/>
      <c r="N107" s="281"/>
      <c r="O107" s="282"/>
      <c r="P107" s="282"/>
      <c r="Q107" s="282"/>
      <c r="R107" s="282"/>
      <c r="S107" s="282"/>
      <c r="T107" s="283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142</v>
      </c>
      <c r="AU107" s="19" t="s">
        <v>82</v>
      </c>
    </row>
    <row r="108" s="2" customFormat="1" ht="6.96" customHeight="1">
      <c r="A108" s="40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46"/>
      <c r="M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</sheetData>
  <sheetProtection sheet="1" autoFilter="0" formatColumns="0" formatRows="0" objects="1" scenarios="1" spinCount="100000" saltValue="Tz0rtb0POJ1zlZ3dtJH/8jAnxEHpFpDfc/KAKo1DVlHOzJd5/BNe9p7SJ9EPxh0uqEW50zDOLN+yvWu8ORClQw==" hashValue="CJ6JsQfDfQyOx0lzzSQ7lQ9bEdOvyEUq+S8HaWUivTL43aaHBf71gnbCe3L/JbDk7dsVaRqlHzapItFTbit9jQ==" algorithmName="SHA-512" password="CC35"/>
  <autoFilter ref="C84:K107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0"/>
      <c r="C3" s="131"/>
      <c r="D3" s="131"/>
      <c r="E3" s="131"/>
      <c r="F3" s="131"/>
      <c r="G3" s="131"/>
      <c r="H3" s="22"/>
    </row>
    <row r="4" s="1" customFormat="1" ht="24.96" customHeight="1">
      <c r="B4" s="22"/>
      <c r="C4" s="132" t="s">
        <v>789</v>
      </c>
      <c r="H4" s="22"/>
    </row>
    <row r="5" s="1" customFormat="1" ht="12" customHeight="1">
      <c r="B5" s="22"/>
      <c r="C5" s="288" t="s">
        <v>13</v>
      </c>
      <c r="D5" s="142" t="s">
        <v>14</v>
      </c>
      <c r="E5" s="1"/>
      <c r="F5" s="1"/>
      <c r="H5" s="22"/>
    </row>
    <row r="6" s="1" customFormat="1" ht="36.96" customHeight="1">
      <c r="B6" s="22"/>
      <c r="C6" s="289" t="s">
        <v>16</v>
      </c>
      <c r="D6" s="290" t="s">
        <v>17</v>
      </c>
      <c r="E6" s="1"/>
      <c r="F6" s="1"/>
      <c r="H6" s="22"/>
    </row>
    <row r="7" s="1" customFormat="1" ht="16.5" customHeight="1">
      <c r="B7" s="22"/>
      <c r="C7" s="134" t="s">
        <v>23</v>
      </c>
      <c r="D7" s="139" t="str">
        <f>'Rekapitulace stavby'!AN8</f>
        <v>15. 4. 2021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79"/>
      <c r="B9" s="291"/>
      <c r="C9" s="292" t="s">
        <v>53</v>
      </c>
      <c r="D9" s="293" t="s">
        <v>54</v>
      </c>
      <c r="E9" s="293" t="s">
        <v>120</v>
      </c>
      <c r="F9" s="294" t="s">
        <v>790</v>
      </c>
      <c r="G9" s="179"/>
      <c r="H9" s="291"/>
    </row>
    <row r="10" s="2" customFormat="1" ht="26.4" customHeight="1">
      <c r="A10" s="40"/>
      <c r="B10" s="46"/>
      <c r="C10" s="295" t="s">
        <v>791</v>
      </c>
      <c r="D10" s="295" t="s">
        <v>90</v>
      </c>
      <c r="E10" s="40"/>
      <c r="F10" s="40"/>
      <c r="G10" s="40"/>
      <c r="H10" s="46"/>
    </row>
    <row r="11" s="2" customFormat="1" ht="16.8" customHeight="1">
      <c r="A11" s="40"/>
      <c r="B11" s="46"/>
      <c r="C11" s="296" t="s">
        <v>792</v>
      </c>
      <c r="D11" s="297" t="s">
        <v>793</v>
      </c>
      <c r="E11" s="298" t="s">
        <v>139</v>
      </c>
      <c r="F11" s="299">
        <v>54.079999999999998</v>
      </c>
      <c r="G11" s="40"/>
      <c r="H11" s="46"/>
    </row>
    <row r="12" s="2" customFormat="1" ht="16.8" customHeight="1">
      <c r="A12" s="40"/>
      <c r="B12" s="46"/>
      <c r="C12" s="300" t="s">
        <v>19</v>
      </c>
      <c r="D12" s="300" t="s">
        <v>794</v>
      </c>
      <c r="E12" s="19" t="s">
        <v>19</v>
      </c>
      <c r="F12" s="301">
        <v>54.079999999999998</v>
      </c>
      <c r="G12" s="40"/>
      <c r="H12" s="46"/>
    </row>
    <row r="13" s="2" customFormat="1" ht="16.8" customHeight="1">
      <c r="A13" s="40"/>
      <c r="B13" s="46"/>
      <c r="C13" s="300" t="s">
        <v>19</v>
      </c>
      <c r="D13" s="300" t="s">
        <v>149</v>
      </c>
      <c r="E13" s="19" t="s">
        <v>19</v>
      </c>
      <c r="F13" s="301">
        <v>54.079999999999998</v>
      </c>
      <c r="G13" s="40"/>
      <c r="H13" s="46"/>
    </row>
    <row r="14" s="2" customFormat="1" ht="16.8" customHeight="1">
      <c r="A14" s="40"/>
      <c r="B14" s="46"/>
      <c r="C14" s="296" t="s">
        <v>795</v>
      </c>
      <c r="D14" s="297" t="s">
        <v>796</v>
      </c>
      <c r="E14" s="298" t="s">
        <v>139</v>
      </c>
      <c r="F14" s="299">
        <v>80.900000000000006</v>
      </c>
      <c r="G14" s="40"/>
      <c r="H14" s="46"/>
    </row>
    <row r="15" s="2" customFormat="1" ht="16.8" customHeight="1">
      <c r="A15" s="40"/>
      <c r="B15" s="46"/>
      <c r="C15" s="300" t="s">
        <v>19</v>
      </c>
      <c r="D15" s="300" t="s">
        <v>797</v>
      </c>
      <c r="E15" s="19" t="s">
        <v>19</v>
      </c>
      <c r="F15" s="301">
        <v>80.900000000000006</v>
      </c>
      <c r="G15" s="40"/>
      <c r="H15" s="46"/>
    </row>
    <row r="16" s="2" customFormat="1" ht="16.8" customHeight="1">
      <c r="A16" s="40"/>
      <c r="B16" s="46"/>
      <c r="C16" s="296" t="s">
        <v>798</v>
      </c>
      <c r="D16" s="297" t="s">
        <v>799</v>
      </c>
      <c r="E16" s="298" t="s">
        <v>139</v>
      </c>
      <c r="F16" s="299">
        <v>20.850000000000001</v>
      </c>
      <c r="G16" s="40"/>
      <c r="H16" s="46"/>
    </row>
    <row r="17" s="2" customFormat="1" ht="16.8" customHeight="1">
      <c r="A17" s="40"/>
      <c r="B17" s="46"/>
      <c r="C17" s="300" t="s">
        <v>19</v>
      </c>
      <c r="D17" s="300" t="s">
        <v>800</v>
      </c>
      <c r="E17" s="19" t="s">
        <v>19</v>
      </c>
      <c r="F17" s="301">
        <v>20.850000000000001</v>
      </c>
      <c r="G17" s="40"/>
      <c r="H17" s="46"/>
    </row>
    <row r="18" s="2" customFormat="1" ht="7.44" customHeight="1">
      <c r="A18" s="40"/>
      <c r="B18" s="158"/>
      <c r="C18" s="159"/>
      <c r="D18" s="159"/>
      <c r="E18" s="159"/>
      <c r="F18" s="159"/>
      <c r="G18" s="159"/>
      <c r="H18" s="46"/>
    </row>
    <row r="19" s="2" customFormat="1">
      <c r="A19" s="40"/>
      <c r="B19" s="40"/>
      <c r="C19" s="40"/>
      <c r="D19" s="40"/>
      <c r="E19" s="40"/>
      <c r="F19" s="40"/>
      <c r="G19" s="40"/>
      <c r="H19" s="40"/>
    </row>
  </sheetData>
  <sheetProtection sheet="1" formatColumns="0" formatRows="0" objects="1" scenarios="1" spinCount="100000" saltValue="najpUnt6FT50YmjK//qVVNgJZcUP3IZyJsMcbq8yLhQoNikmpOwWn8NR9Mag7wheUuhBSUfXQI/Mr6OF1amp6A==" hashValue="MboRIQy8ewDBJkt1YWQ1MeKgOOkbc4zYlFnkB316C5qk7zMVLOgkeDnr8LaVMDR7JeRlU1LwLRVbAxZ7003EBg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302" customWidth="1"/>
    <col min="2" max="2" width="1.667969" style="302" customWidth="1"/>
    <col min="3" max="4" width="5" style="302" customWidth="1"/>
    <col min="5" max="5" width="11.66016" style="302" customWidth="1"/>
    <col min="6" max="6" width="9.160156" style="302" customWidth="1"/>
    <col min="7" max="7" width="5" style="302" customWidth="1"/>
    <col min="8" max="8" width="77.83203" style="302" customWidth="1"/>
    <col min="9" max="10" width="20" style="302" customWidth="1"/>
    <col min="11" max="11" width="1.667969" style="302" customWidth="1"/>
  </cols>
  <sheetData>
    <row r="1" s="1" customFormat="1" ht="37.5" customHeight="1"/>
    <row r="2" s="1" customFormat="1" ht="7.5" customHeight="1">
      <c r="B2" s="303"/>
      <c r="C2" s="304"/>
      <c r="D2" s="304"/>
      <c r="E2" s="304"/>
      <c r="F2" s="304"/>
      <c r="G2" s="304"/>
      <c r="H2" s="304"/>
      <c r="I2" s="304"/>
      <c r="J2" s="304"/>
      <c r="K2" s="305"/>
    </row>
    <row r="3" s="17" customFormat="1" ht="45" customHeight="1">
      <c r="B3" s="306"/>
      <c r="C3" s="307" t="s">
        <v>801</v>
      </c>
      <c r="D3" s="307"/>
      <c r="E3" s="307"/>
      <c r="F3" s="307"/>
      <c r="G3" s="307"/>
      <c r="H3" s="307"/>
      <c r="I3" s="307"/>
      <c r="J3" s="307"/>
      <c r="K3" s="308"/>
    </row>
    <row r="4" s="1" customFormat="1" ht="25.5" customHeight="1">
      <c r="B4" s="309"/>
      <c r="C4" s="310" t="s">
        <v>802</v>
      </c>
      <c r="D4" s="310"/>
      <c r="E4" s="310"/>
      <c r="F4" s="310"/>
      <c r="G4" s="310"/>
      <c r="H4" s="310"/>
      <c r="I4" s="310"/>
      <c r="J4" s="310"/>
      <c r="K4" s="311"/>
    </row>
    <row r="5" s="1" customFormat="1" ht="5.25" customHeight="1">
      <c r="B5" s="309"/>
      <c r="C5" s="312"/>
      <c r="D5" s="312"/>
      <c r="E5" s="312"/>
      <c r="F5" s="312"/>
      <c r="G5" s="312"/>
      <c r="H5" s="312"/>
      <c r="I5" s="312"/>
      <c r="J5" s="312"/>
      <c r="K5" s="311"/>
    </row>
    <row r="6" s="1" customFormat="1" ht="15" customHeight="1">
      <c r="B6" s="309"/>
      <c r="C6" s="313" t="s">
        <v>803</v>
      </c>
      <c r="D6" s="313"/>
      <c r="E6" s="313"/>
      <c r="F6" s="313"/>
      <c r="G6" s="313"/>
      <c r="H6" s="313"/>
      <c r="I6" s="313"/>
      <c r="J6" s="313"/>
      <c r="K6" s="311"/>
    </row>
    <row r="7" s="1" customFormat="1" ht="15" customHeight="1">
      <c r="B7" s="314"/>
      <c r="C7" s="313" t="s">
        <v>804</v>
      </c>
      <c r="D7" s="313"/>
      <c r="E7" s="313"/>
      <c r="F7" s="313"/>
      <c r="G7" s="313"/>
      <c r="H7" s="313"/>
      <c r="I7" s="313"/>
      <c r="J7" s="313"/>
      <c r="K7" s="311"/>
    </row>
    <row r="8" s="1" customFormat="1" ht="12.75" customHeight="1">
      <c r="B8" s="314"/>
      <c r="C8" s="313"/>
      <c r="D8" s="313"/>
      <c r="E8" s="313"/>
      <c r="F8" s="313"/>
      <c r="G8" s="313"/>
      <c r="H8" s="313"/>
      <c r="I8" s="313"/>
      <c r="J8" s="313"/>
      <c r="K8" s="311"/>
    </row>
    <row r="9" s="1" customFormat="1" ht="15" customHeight="1">
      <c r="B9" s="314"/>
      <c r="C9" s="313" t="s">
        <v>805</v>
      </c>
      <c r="D9" s="313"/>
      <c r="E9" s="313"/>
      <c r="F9" s="313"/>
      <c r="G9" s="313"/>
      <c r="H9" s="313"/>
      <c r="I9" s="313"/>
      <c r="J9" s="313"/>
      <c r="K9" s="311"/>
    </row>
    <row r="10" s="1" customFormat="1" ht="15" customHeight="1">
      <c r="B10" s="314"/>
      <c r="C10" s="313"/>
      <c r="D10" s="313" t="s">
        <v>806</v>
      </c>
      <c r="E10" s="313"/>
      <c r="F10" s="313"/>
      <c r="G10" s="313"/>
      <c r="H10" s="313"/>
      <c r="I10" s="313"/>
      <c r="J10" s="313"/>
      <c r="K10" s="311"/>
    </row>
    <row r="11" s="1" customFormat="1" ht="15" customHeight="1">
      <c r="B11" s="314"/>
      <c r="C11" s="315"/>
      <c r="D11" s="313" t="s">
        <v>807</v>
      </c>
      <c r="E11" s="313"/>
      <c r="F11" s="313"/>
      <c r="G11" s="313"/>
      <c r="H11" s="313"/>
      <c r="I11" s="313"/>
      <c r="J11" s="313"/>
      <c r="K11" s="311"/>
    </row>
    <row r="12" s="1" customFormat="1" ht="15" customHeight="1">
      <c r="B12" s="314"/>
      <c r="C12" s="315"/>
      <c r="D12" s="313"/>
      <c r="E12" s="313"/>
      <c r="F12" s="313"/>
      <c r="G12" s="313"/>
      <c r="H12" s="313"/>
      <c r="I12" s="313"/>
      <c r="J12" s="313"/>
      <c r="K12" s="311"/>
    </row>
    <row r="13" s="1" customFormat="1" ht="15" customHeight="1">
      <c r="B13" s="314"/>
      <c r="C13" s="315"/>
      <c r="D13" s="316" t="s">
        <v>808</v>
      </c>
      <c r="E13" s="313"/>
      <c r="F13" s="313"/>
      <c r="G13" s="313"/>
      <c r="H13" s="313"/>
      <c r="I13" s="313"/>
      <c r="J13" s="313"/>
      <c r="K13" s="311"/>
    </row>
    <row r="14" s="1" customFormat="1" ht="12.75" customHeight="1">
      <c r="B14" s="314"/>
      <c r="C14" s="315"/>
      <c r="D14" s="315"/>
      <c r="E14" s="315"/>
      <c r="F14" s="315"/>
      <c r="G14" s="315"/>
      <c r="H14" s="315"/>
      <c r="I14" s="315"/>
      <c r="J14" s="315"/>
      <c r="K14" s="311"/>
    </row>
    <row r="15" s="1" customFormat="1" ht="15" customHeight="1">
      <c r="B15" s="314"/>
      <c r="C15" s="315"/>
      <c r="D15" s="313" t="s">
        <v>809</v>
      </c>
      <c r="E15" s="313"/>
      <c r="F15" s="313"/>
      <c r="G15" s="313"/>
      <c r="H15" s="313"/>
      <c r="I15" s="313"/>
      <c r="J15" s="313"/>
      <c r="K15" s="311"/>
    </row>
    <row r="16" s="1" customFormat="1" ht="15" customHeight="1">
      <c r="B16" s="314"/>
      <c r="C16" s="315"/>
      <c r="D16" s="313" t="s">
        <v>810</v>
      </c>
      <c r="E16" s="313"/>
      <c r="F16" s="313"/>
      <c r="G16" s="313"/>
      <c r="H16" s="313"/>
      <c r="I16" s="313"/>
      <c r="J16" s="313"/>
      <c r="K16" s="311"/>
    </row>
    <row r="17" s="1" customFormat="1" ht="15" customHeight="1">
      <c r="B17" s="314"/>
      <c r="C17" s="315"/>
      <c r="D17" s="313" t="s">
        <v>811</v>
      </c>
      <c r="E17" s="313"/>
      <c r="F17" s="313"/>
      <c r="G17" s="313"/>
      <c r="H17" s="313"/>
      <c r="I17" s="313"/>
      <c r="J17" s="313"/>
      <c r="K17" s="311"/>
    </row>
    <row r="18" s="1" customFormat="1" ht="15" customHeight="1">
      <c r="B18" s="314"/>
      <c r="C18" s="315"/>
      <c r="D18" s="315"/>
      <c r="E18" s="317" t="s">
        <v>79</v>
      </c>
      <c r="F18" s="313" t="s">
        <v>812</v>
      </c>
      <c r="G18" s="313"/>
      <c r="H18" s="313"/>
      <c r="I18" s="313"/>
      <c r="J18" s="313"/>
      <c r="K18" s="311"/>
    </row>
    <row r="19" s="1" customFormat="1" ht="15" customHeight="1">
      <c r="B19" s="314"/>
      <c r="C19" s="315"/>
      <c r="D19" s="315"/>
      <c r="E19" s="317" t="s">
        <v>813</v>
      </c>
      <c r="F19" s="313" t="s">
        <v>814</v>
      </c>
      <c r="G19" s="313"/>
      <c r="H19" s="313"/>
      <c r="I19" s="313"/>
      <c r="J19" s="313"/>
      <c r="K19" s="311"/>
    </row>
    <row r="20" s="1" customFormat="1" ht="15" customHeight="1">
      <c r="B20" s="314"/>
      <c r="C20" s="315"/>
      <c r="D20" s="315"/>
      <c r="E20" s="317" t="s">
        <v>815</v>
      </c>
      <c r="F20" s="313" t="s">
        <v>816</v>
      </c>
      <c r="G20" s="313"/>
      <c r="H20" s="313"/>
      <c r="I20" s="313"/>
      <c r="J20" s="313"/>
      <c r="K20" s="311"/>
    </row>
    <row r="21" s="1" customFormat="1" ht="15" customHeight="1">
      <c r="B21" s="314"/>
      <c r="C21" s="315"/>
      <c r="D21" s="315"/>
      <c r="E21" s="317" t="s">
        <v>817</v>
      </c>
      <c r="F21" s="313" t="s">
        <v>818</v>
      </c>
      <c r="G21" s="313"/>
      <c r="H21" s="313"/>
      <c r="I21" s="313"/>
      <c r="J21" s="313"/>
      <c r="K21" s="311"/>
    </row>
    <row r="22" s="1" customFormat="1" ht="15" customHeight="1">
      <c r="B22" s="314"/>
      <c r="C22" s="315"/>
      <c r="D22" s="315"/>
      <c r="E22" s="317" t="s">
        <v>819</v>
      </c>
      <c r="F22" s="313" t="s">
        <v>820</v>
      </c>
      <c r="G22" s="313"/>
      <c r="H22" s="313"/>
      <c r="I22" s="313"/>
      <c r="J22" s="313"/>
      <c r="K22" s="311"/>
    </row>
    <row r="23" s="1" customFormat="1" ht="15" customHeight="1">
      <c r="B23" s="314"/>
      <c r="C23" s="315"/>
      <c r="D23" s="315"/>
      <c r="E23" s="317" t="s">
        <v>821</v>
      </c>
      <c r="F23" s="313" t="s">
        <v>822</v>
      </c>
      <c r="G23" s="313"/>
      <c r="H23" s="313"/>
      <c r="I23" s="313"/>
      <c r="J23" s="313"/>
      <c r="K23" s="311"/>
    </row>
    <row r="24" s="1" customFormat="1" ht="12.75" customHeight="1">
      <c r="B24" s="314"/>
      <c r="C24" s="315"/>
      <c r="D24" s="315"/>
      <c r="E24" s="315"/>
      <c r="F24" s="315"/>
      <c r="G24" s="315"/>
      <c r="H24" s="315"/>
      <c r="I24" s="315"/>
      <c r="J24" s="315"/>
      <c r="K24" s="311"/>
    </row>
    <row r="25" s="1" customFormat="1" ht="15" customHeight="1">
      <c r="B25" s="314"/>
      <c r="C25" s="313" t="s">
        <v>823</v>
      </c>
      <c r="D25" s="313"/>
      <c r="E25" s="313"/>
      <c r="F25" s="313"/>
      <c r="G25" s="313"/>
      <c r="H25" s="313"/>
      <c r="I25" s="313"/>
      <c r="J25" s="313"/>
      <c r="K25" s="311"/>
    </row>
    <row r="26" s="1" customFormat="1" ht="15" customHeight="1">
      <c r="B26" s="314"/>
      <c r="C26" s="313" t="s">
        <v>824</v>
      </c>
      <c r="D26" s="313"/>
      <c r="E26" s="313"/>
      <c r="F26" s="313"/>
      <c r="G26" s="313"/>
      <c r="H26" s="313"/>
      <c r="I26" s="313"/>
      <c r="J26" s="313"/>
      <c r="K26" s="311"/>
    </row>
    <row r="27" s="1" customFormat="1" ht="15" customHeight="1">
      <c r="B27" s="314"/>
      <c r="C27" s="313"/>
      <c r="D27" s="313" t="s">
        <v>825</v>
      </c>
      <c r="E27" s="313"/>
      <c r="F27" s="313"/>
      <c r="G27" s="313"/>
      <c r="H27" s="313"/>
      <c r="I27" s="313"/>
      <c r="J27" s="313"/>
      <c r="K27" s="311"/>
    </row>
    <row r="28" s="1" customFormat="1" ht="15" customHeight="1">
      <c r="B28" s="314"/>
      <c r="C28" s="315"/>
      <c r="D28" s="313" t="s">
        <v>826</v>
      </c>
      <c r="E28" s="313"/>
      <c r="F28" s="313"/>
      <c r="G28" s="313"/>
      <c r="H28" s="313"/>
      <c r="I28" s="313"/>
      <c r="J28" s="313"/>
      <c r="K28" s="311"/>
    </row>
    <row r="29" s="1" customFormat="1" ht="12.75" customHeight="1">
      <c r="B29" s="314"/>
      <c r="C29" s="315"/>
      <c r="D29" s="315"/>
      <c r="E29" s="315"/>
      <c r="F29" s="315"/>
      <c r="G29" s="315"/>
      <c r="H29" s="315"/>
      <c r="I29" s="315"/>
      <c r="J29" s="315"/>
      <c r="K29" s="311"/>
    </row>
    <row r="30" s="1" customFormat="1" ht="15" customHeight="1">
      <c r="B30" s="314"/>
      <c r="C30" s="315"/>
      <c r="D30" s="313" t="s">
        <v>827</v>
      </c>
      <c r="E30" s="313"/>
      <c r="F30" s="313"/>
      <c r="G30" s="313"/>
      <c r="H30" s="313"/>
      <c r="I30" s="313"/>
      <c r="J30" s="313"/>
      <c r="K30" s="311"/>
    </row>
    <row r="31" s="1" customFormat="1" ht="15" customHeight="1">
      <c r="B31" s="314"/>
      <c r="C31" s="315"/>
      <c r="D31" s="313" t="s">
        <v>828</v>
      </c>
      <c r="E31" s="313"/>
      <c r="F31" s="313"/>
      <c r="G31" s="313"/>
      <c r="H31" s="313"/>
      <c r="I31" s="313"/>
      <c r="J31" s="313"/>
      <c r="K31" s="311"/>
    </row>
    <row r="32" s="1" customFormat="1" ht="12.75" customHeight="1">
      <c r="B32" s="314"/>
      <c r="C32" s="315"/>
      <c r="D32" s="315"/>
      <c r="E32" s="315"/>
      <c r="F32" s="315"/>
      <c r="G32" s="315"/>
      <c r="H32" s="315"/>
      <c r="I32" s="315"/>
      <c r="J32" s="315"/>
      <c r="K32" s="311"/>
    </row>
    <row r="33" s="1" customFormat="1" ht="15" customHeight="1">
      <c r="B33" s="314"/>
      <c r="C33" s="315"/>
      <c r="D33" s="313" t="s">
        <v>829</v>
      </c>
      <c r="E33" s="313"/>
      <c r="F33" s="313"/>
      <c r="G33" s="313"/>
      <c r="H33" s="313"/>
      <c r="I33" s="313"/>
      <c r="J33" s="313"/>
      <c r="K33" s="311"/>
    </row>
    <row r="34" s="1" customFormat="1" ht="15" customHeight="1">
      <c r="B34" s="314"/>
      <c r="C34" s="315"/>
      <c r="D34" s="313" t="s">
        <v>830</v>
      </c>
      <c r="E34" s="313"/>
      <c r="F34" s="313"/>
      <c r="G34" s="313"/>
      <c r="H34" s="313"/>
      <c r="I34" s="313"/>
      <c r="J34" s="313"/>
      <c r="K34" s="311"/>
    </row>
    <row r="35" s="1" customFormat="1" ht="15" customHeight="1">
      <c r="B35" s="314"/>
      <c r="C35" s="315"/>
      <c r="D35" s="313" t="s">
        <v>831</v>
      </c>
      <c r="E35" s="313"/>
      <c r="F35" s="313"/>
      <c r="G35" s="313"/>
      <c r="H35" s="313"/>
      <c r="I35" s="313"/>
      <c r="J35" s="313"/>
      <c r="K35" s="311"/>
    </row>
    <row r="36" s="1" customFormat="1" ht="15" customHeight="1">
      <c r="B36" s="314"/>
      <c r="C36" s="315"/>
      <c r="D36" s="313"/>
      <c r="E36" s="316" t="s">
        <v>119</v>
      </c>
      <c r="F36" s="313"/>
      <c r="G36" s="313" t="s">
        <v>832</v>
      </c>
      <c r="H36" s="313"/>
      <c r="I36" s="313"/>
      <c r="J36" s="313"/>
      <c r="K36" s="311"/>
    </row>
    <row r="37" s="1" customFormat="1" ht="30.75" customHeight="1">
      <c r="B37" s="314"/>
      <c r="C37" s="315"/>
      <c r="D37" s="313"/>
      <c r="E37" s="316" t="s">
        <v>833</v>
      </c>
      <c r="F37" s="313"/>
      <c r="G37" s="313" t="s">
        <v>834</v>
      </c>
      <c r="H37" s="313"/>
      <c r="I37" s="313"/>
      <c r="J37" s="313"/>
      <c r="K37" s="311"/>
    </row>
    <row r="38" s="1" customFormat="1" ht="15" customHeight="1">
      <c r="B38" s="314"/>
      <c r="C38" s="315"/>
      <c r="D38" s="313"/>
      <c r="E38" s="316" t="s">
        <v>53</v>
      </c>
      <c r="F38" s="313"/>
      <c r="G38" s="313" t="s">
        <v>835</v>
      </c>
      <c r="H38" s="313"/>
      <c r="I38" s="313"/>
      <c r="J38" s="313"/>
      <c r="K38" s="311"/>
    </row>
    <row r="39" s="1" customFormat="1" ht="15" customHeight="1">
      <c r="B39" s="314"/>
      <c r="C39" s="315"/>
      <c r="D39" s="313"/>
      <c r="E39" s="316" t="s">
        <v>54</v>
      </c>
      <c r="F39" s="313"/>
      <c r="G39" s="313" t="s">
        <v>836</v>
      </c>
      <c r="H39" s="313"/>
      <c r="I39" s="313"/>
      <c r="J39" s="313"/>
      <c r="K39" s="311"/>
    </row>
    <row r="40" s="1" customFormat="1" ht="15" customHeight="1">
      <c r="B40" s="314"/>
      <c r="C40" s="315"/>
      <c r="D40" s="313"/>
      <c r="E40" s="316" t="s">
        <v>120</v>
      </c>
      <c r="F40" s="313"/>
      <c r="G40" s="313" t="s">
        <v>837</v>
      </c>
      <c r="H40" s="313"/>
      <c r="I40" s="313"/>
      <c r="J40" s="313"/>
      <c r="K40" s="311"/>
    </row>
    <row r="41" s="1" customFormat="1" ht="15" customHeight="1">
      <c r="B41" s="314"/>
      <c r="C41" s="315"/>
      <c r="D41" s="313"/>
      <c r="E41" s="316" t="s">
        <v>121</v>
      </c>
      <c r="F41" s="313"/>
      <c r="G41" s="313" t="s">
        <v>838</v>
      </c>
      <c r="H41" s="313"/>
      <c r="I41" s="313"/>
      <c r="J41" s="313"/>
      <c r="K41" s="311"/>
    </row>
    <row r="42" s="1" customFormat="1" ht="15" customHeight="1">
      <c r="B42" s="314"/>
      <c r="C42" s="315"/>
      <c r="D42" s="313"/>
      <c r="E42" s="316" t="s">
        <v>839</v>
      </c>
      <c r="F42" s="313"/>
      <c r="G42" s="313" t="s">
        <v>840</v>
      </c>
      <c r="H42" s="313"/>
      <c r="I42" s="313"/>
      <c r="J42" s="313"/>
      <c r="K42" s="311"/>
    </row>
    <row r="43" s="1" customFormat="1" ht="15" customHeight="1">
      <c r="B43" s="314"/>
      <c r="C43" s="315"/>
      <c r="D43" s="313"/>
      <c r="E43" s="316"/>
      <c r="F43" s="313"/>
      <c r="G43" s="313" t="s">
        <v>841</v>
      </c>
      <c r="H43" s="313"/>
      <c r="I43" s="313"/>
      <c r="J43" s="313"/>
      <c r="K43" s="311"/>
    </row>
    <row r="44" s="1" customFormat="1" ht="15" customHeight="1">
      <c r="B44" s="314"/>
      <c r="C44" s="315"/>
      <c r="D44" s="313"/>
      <c r="E44" s="316" t="s">
        <v>842</v>
      </c>
      <c r="F44" s="313"/>
      <c r="G44" s="313" t="s">
        <v>843</v>
      </c>
      <c r="H44" s="313"/>
      <c r="I44" s="313"/>
      <c r="J44" s="313"/>
      <c r="K44" s="311"/>
    </row>
    <row r="45" s="1" customFormat="1" ht="15" customHeight="1">
      <c r="B45" s="314"/>
      <c r="C45" s="315"/>
      <c r="D45" s="313"/>
      <c r="E45" s="316" t="s">
        <v>123</v>
      </c>
      <c r="F45" s="313"/>
      <c r="G45" s="313" t="s">
        <v>844</v>
      </c>
      <c r="H45" s="313"/>
      <c r="I45" s="313"/>
      <c r="J45" s="313"/>
      <c r="K45" s="311"/>
    </row>
    <row r="46" s="1" customFormat="1" ht="12.75" customHeight="1">
      <c r="B46" s="314"/>
      <c r="C46" s="315"/>
      <c r="D46" s="313"/>
      <c r="E46" s="313"/>
      <c r="F46" s="313"/>
      <c r="G46" s="313"/>
      <c r="H46" s="313"/>
      <c r="I46" s="313"/>
      <c r="J46" s="313"/>
      <c r="K46" s="311"/>
    </row>
    <row r="47" s="1" customFormat="1" ht="15" customHeight="1">
      <c r="B47" s="314"/>
      <c r="C47" s="315"/>
      <c r="D47" s="313" t="s">
        <v>845</v>
      </c>
      <c r="E47" s="313"/>
      <c r="F47" s="313"/>
      <c r="G47" s="313"/>
      <c r="H47" s="313"/>
      <c r="I47" s="313"/>
      <c r="J47" s="313"/>
      <c r="K47" s="311"/>
    </row>
    <row r="48" s="1" customFormat="1" ht="15" customHeight="1">
      <c r="B48" s="314"/>
      <c r="C48" s="315"/>
      <c r="D48" s="315"/>
      <c r="E48" s="313" t="s">
        <v>846</v>
      </c>
      <c r="F48" s="313"/>
      <c r="G48" s="313"/>
      <c r="H48" s="313"/>
      <c r="I48" s="313"/>
      <c r="J48" s="313"/>
      <c r="K48" s="311"/>
    </row>
    <row r="49" s="1" customFormat="1" ht="15" customHeight="1">
      <c r="B49" s="314"/>
      <c r="C49" s="315"/>
      <c r="D49" s="315"/>
      <c r="E49" s="313" t="s">
        <v>847</v>
      </c>
      <c r="F49" s="313"/>
      <c r="G49" s="313"/>
      <c r="H49" s="313"/>
      <c r="I49" s="313"/>
      <c r="J49" s="313"/>
      <c r="K49" s="311"/>
    </row>
    <row r="50" s="1" customFormat="1" ht="15" customHeight="1">
      <c r="B50" s="314"/>
      <c r="C50" s="315"/>
      <c r="D50" s="315"/>
      <c r="E50" s="313" t="s">
        <v>848</v>
      </c>
      <c r="F50" s="313"/>
      <c r="G50" s="313"/>
      <c r="H50" s="313"/>
      <c r="I50" s="313"/>
      <c r="J50" s="313"/>
      <c r="K50" s="311"/>
    </row>
    <row r="51" s="1" customFormat="1" ht="15" customHeight="1">
      <c r="B51" s="314"/>
      <c r="C51" s="315"/>
      <c r="D51" s="313" t="s">
        <v>849</v>
      </c>
      <c r="E51" s="313"/>
      <c r="F51" s="313"/>
      <c r="G51" s="313"/>
      <c r="H51" s="313"/>
      <c r="I51" s="313"/>
      <c r="J51" s="313"/>
      <c r="K51" s="311"/>
    </row>
    <row r="52" s="1" customFormat="1" ht="25.5" customHeight="1">
      <c r="B52" s="309"/>
      <c r="C52" s="310" t="s">
        <v>850</v>
      </c>
      <c r="D52" s="310"/>
      <c r="E52" s="310"/>
      <c r="F52" s="310"/>
      <c r="G52" s="310"/>
      <c r="H52" s="310"/>
      <c r="I52" s="310"/>
      <c r="J52" s="310"/>
      <c r="K52" s="311"/>
    </row>
    <row r="53" s="1" customFormat="1" ht="5.25" customHeight="1">
      <c r="B53" s="309"/>
      <c r="C53" s="312"/>
      <c r="D53" s="312"/>
      <c r="E53" s="312"/>
      <c r="F53" s="312"/>
      <c r="G53" s="312"/>
      <c r="H53" s="312"/>
      <c r="I53" s="312"/>
      <c r="J53" s="312"/>
      <c r="K53" s="311"/>
    </row>
    <row r="54" s="1" customFormat="1" ht="15" customHeight="1">
      <c r="B54" s="309"/>
      <c r="C54" s="313" t="s">
        <v>851</v>
      </c>
      <c r="D54" s="313"/>
      <c r="E54" s="313"/>
      <c r="F54" s="313"/>
      <c r="G54" s="313"/>
      <c r="H54" s="313"/>
      <c r="I54" s="313"/>
      <c r="J54" s="313"/>
      <c r="K54" s="311"/>
    </row>
    <row r="55" s="1" customFormat="1" ht="15" customHeight="1">
      <c r="B55" s="309"/>
      <c r="C55" s="313" t="s">
        <v>852</v>
      </c>
      <c r="D55" s="313"/>
      <c r="E55" s="313"/>
      <c r="F55" s="313"/>
      <c r="G55" s="313"/>
      <c r="H55" s="313"/>
      <c r="I55" s="313"/>
      <c r="J55" s="313"/>
      <c r="K55" s="311"/>
    </row>
    <row r="56" s="1" customFormat="1" ht="12.75" customHeight="1">
      <c r="B56" s="309"/>
      <c r="C56" s="313"/>
      <c r="D56" s="313"/>
      <c r="E56" s="313"/>
      <c r="F56" s="313"/>
      <c r="G56" s="313"/>
      <c r="H56" s="313"/>
      <c r="I56" s="313"/>
      <c r="J56" s="313"/>
      <c r="K56" s="311"/>
    </row>
    <row r="57" s="1" customFormat="1" ht="15" customHeight="1">
      <c r="B57" s="309"/>
      <c r="C57" s="313" t="s">
        <v>853</v>
      </c>
      <c r="D57" s="313"/>
      <c r="E57" s="313"/>
      <c r="F57" s="313"/>
      <c r="G57" s="313"/>
      <c r="H57" s="313"/>
      <c r="I57" s="313"/>
      <c r="J57" s="313"/>
      <c r="K57" s="311"/>
    </row>
    <row r="58" s="1" customFormat="1" ht="15" customHeight="1">
      <c r="B58" s="309"/>
      <c r="C58" s="315"/>
      <c r="D58" s="313" t="s">
        <v>854</v>
      </c>
      <c r="E58" s="313"/>
      <c r="F58" s="313"/>
      <c r="G58" s="313"/>
      <c r="H58" s="313"/>
      <c r="I58" s="313"/>
      <c r="J58" s="313"/>
      <c r="K58" s="311"/>
    </row>
    <row r="59" s="1" customFormat="1" ht="15" customHeight="1">
      <c r="B59" s="309"/>
      <c r="C59" s="315"/>
      <c r="D59" s="313" t="s">
        <v>855</v>
      </c>
      <c r="E59" s="313"/>
      <c r="F59" s="313"/>
      <c r="G59" s="313"/>
      <c r="H59" s="313"/>
      <c r="I59" s="313"/>
      <c r="J59" s="313"/>
      <c r="K59" s="311"/>
    </row>
    <row r="60" s="1" customFormat="1" ht="15" customHeight="1">
      <c r="B60" s="309"/>
      <c r="C60" s="315"/>
      <c r="D60" s="313" t="s">
        <v>856</v>
      </c>
      <c r="E60" s="313"/>
      <c r="F60" s="313"/>
      <c r="G60" s="313"/>
      <c r="H60" s="313"/>
      <c r="I60" s="313"/>
      <c r="J60" s="313"/>
      <c r="K60" s="311"/>
    </row>
    <row r="61" s="1" customFormat="1" ht="15" customHeight="1">
      <c r="B61" s="309"/>
      <c r="C61" s="315"/>
      <c r="D61" s="313" t="s">
        <v>857</v>
      </c>
      <c r="E61" s="313"/>
      <c r="F61" s="313"/>
      <c r="G61" s="313"/>
      <c r="H61" s="313"/>
      <c r="I61" s="313"/>
      <c r="J61" s="313"/>
      <c r="K61" s="311"/>
    </row>
    <row r="62" s="1" customFormat="1" ht="15" customHeight="1">
      <c r="B62" s="309"/>
      <c r="C62" s="315"/>
      <c r="D62" s="318" t="s">
        <v>858</v>
      </c>
      <c r="E62" s="318"/>
      <c r="F62" s="318"/>
      <c r="G62" s="318"/>
      <c r="H62" s="318"/>
      <c r="I62" s="318"/>
      <c r="J62" s="318"/>
      <c r="K62" s="311"/>
    </row>
    <row r="63" s="1" customFormat="1" ht="15" customHeight="1">
      <c r="B63" s="309"/>
      <c r="C63" s="315"/>
      <c r="D63" s="313" t="s">
        <v>859</v>
      </c>
      <c r="E63" s="313"/>
      <c r="F63" s="313"/>
      <c r="G63" s="313"/>
      <c r="H63" s="313"/>
      <c r="I63" s="313"/>
      <c r="J63" s="313"/>
      <c r="K63" s="311"/>
    </row>
    <row r="64" s="1" customFormat="1" ht="12.75" customHeight="1">
      <c r="B64" s="309"/>
      <c r="C64" s="315"/>
      <c r="D64" s="315"/>
      <c r="E64" s="319"/>
      <c r="F64" s="315"/>
      <c r="G64" s="315"/>
      <c r="H64" s="315"/>
      <c r="I64" s="315"/>
      <c r="J64" s="315"/>
      <c r="K64" s="311"/>
    </row>
    <row r="65" s="1" customFormat="1" ht="15" customHeight="1">
      <c r="B65" s="309"/>
      <c r="C65" s="315"/>
      <c r="D65" s="313" t="s">
        <v>860</v>
      </c>
      <c r="E65" s="313"/>
      <c r="F65" s="313"/>
      <c r="G65" s="313"/>
      <c r="H65" s="313"/>
      <c r="I65" s="313"/>
      <c r="J65" s="313"/>
      <c r="K65" s="311"/>
    </row>
    <row r="66" s="1" customFormat="1" ht="15" customHeight="1">
      <c r="B66" s="309"/>
      <c r="C66" s="315"/>
      <c r="D66" s="318" t="s">
        <v>861</v>
      </c>
      <c r="E66" s="318"/>
      <c r="F66" s="318"/>
      <c r="G66" s="318"/>
      <c r="H66" s="318"/>
      <c r="I66" s="318"/>
      <c r="J66" s="318"/>
      <c r="K66" s="311"/>
    </row>
    <row r="67" s="1" customFormat="1" ht="15" customHeight="1">
      <c r="B67" s="309"/>
      <c r="C67" s="315"/>
      <c r="D67" s="313" t="s">
        <v>862</v>
      </c>
      <c r="E67" s="313"/>
      <c r="F67" s="313"/>
      <c r="G67" s="313"/>
      <c r="H67" s="313"/>
      <c r="I67" s="313"/>
      <c r="J67" s="313"/>
      <c r="K67" s="311"/>
    </row>
    <row r="68" s="1" customFormat="1" ht="15" customHeight="1">
      <c r="B68" s="309"/>
      <c r="C68" s="315"/>
      <c r="D68" s="313" t="s">
        <v>863</v>
      </c>
      <c r="E68" s="313"/>
      <c r="F68" s="313"/>
      <c r="G68" s="313"/>
      <c r="H68" s="313"/>
      <c r="I68" s="313"/>
      <c r="J68" s="313"/>
      <c r="K68" s="311"/>
    </row>
    <row r="69" s="1" customFormat="1" ht="15" customHeight="1">
      <c r="B69" s="309"/>
      <c r="C69" s="315"/>
      <c r="D69" s="313" t="s">
        <v>864</v>
      </c>
      <c r="E69" s="313"/>
      <c r="F69" s="313"/>
      <c r="G69" s="313"/>
      <c r="H69" s="313"/>
      <c r="I69" s="313"/>
      <c r="J69" s="313"/>
      <c r="K69" s="311"/>
    </row>
    <row r="70" s="1" customFormat="1" ht="15" customHeight="1">
      <c r="B70" s="309"/>
      <c r="C70" s="315"/>
      <c r="D70" s="313" t="s">
        <v>865</v>
      </c>
      <c r="E70" s="313"/>
      <c r="F70" s="313"/>
      <c r="G70" s="313"/>
      <c r="H70" s="313"/>
      <c r="I70" s="313"/>
      <c r="J70" s="313"/>
      <c r="K70" s="311"/>
    </row>
    <row r="71" s="1" customFormat="1" ht="12.75" customHeight="1">
      <c r="B71" s="320"/>
      <c r="C71" s="321"/>
      <c r="D71" s="321"/>
      <c r="E71" s="321"/>
      <c r="F71" s="321"/>
      <c r="G71" s="321"/>
      <c r="H71" s="321"/>
      <c r="I71" s="321"/>
      <c r="J71" s="321"/>
      <c r="K71" s="322"/>
    </row>
    <row r="72" s="1" customFormat="1" ht="18.75" customHeight="1">
      <c r="B72" s="323"/>
      <c r="C72" s="323"/>
      <c r="D72" s="323"/>
      <c r="E72" s="323"/>
      <c r="F72" s="323"/>
      <c r="G72" s="323"/>
      <c r="H72" s="323"/>
      <c r="I72" s="323"/>
      <c r="J72" s="323"/>
      <c r="K72" s="324"/>
    </row>
    <row r="73" s="1" customFormat="1" ht="18.75" customHeight="1">
      <c r="B73" s="324"/>
      <c r="C73" s="324"/>
      <c r="D73" s="324"/>
      <c r="E73" s="324"/>
      <c r="F73" s="324"/>
      <c r="G73" s="324"/>
      <c r="H73" s="324"/>
      <c r="I73" s="324"/>
      <c r="J73" s="324"/>
      <c r="K73" s="324"/>
    </row>
    <row r="74" s="1" customFormat="1" ht="7.5" customHeight="1">
      <c r="B74" s="325"/>
      <c r="C74" s="326"/>
      <c r="D74" s="326"/>
      <c r="E74" s="326"/>
      <c r="F74" s="326"/>
      <c r="G74" s="326"/>
      <c r="H74" s="326"/>
      <c r="I74" s="326"/>
      <c r="J74" s="326"/>
      <c r="K74" s="327"/>
    </row>
    <row r="75" s="1" customFormat="1" ht="45" customHeight="1">
      <c r="B75" s="328"/>
      <c r="C75" s="329" t="s">
        <v>866</v>
      </c>
      <c r="D75" s="329"/>
      <c r="E75" s="329"/>
      <c r="F75" s="329"/>
      <c r="G75" s="329"/>
      <c r="H75" s="329"/>
      <c r="I75" s="329"/>
      <c r="J75" s="329"/>
      <c r="K75" s="330"/>
    </row>
    <row r="76" s="1" customFormat="1" ht="17.25" customHeight="1">
      <c r="B76" s="328"/>
      <c r="C76" s="331" t="s">
        <v>867</v>
      </c>
      <c r="D76" s="331"/>
      <c r="E76" s="331"/>
      <c r="F76" s="331" t="s">
        <v>868</v>
      </c>
      <c r="G76" s="332"/>
      <c r="H76" s="331" t="s">
        <v>54</v>
      </c>
      <c r="I76" s="331" t="s">
        <v>57</v>
      </c>
      <c r="J76" s="331" t="s">
        <v>869</v>
      </c>
      <c r="K76" s="330"/>
    </row>
    <row r="77" s="1" customFormat="1" ht="17.25" customHeight="1">
      <c r="B77" s="328"/>
      <c r="C77" s="333" t="s">
        <v>870</v>
      </c>
      <c r="D77" s="333"/>
      <c r="E77" s="333"/>
      <c r="F77" s="334" t="s">
        <v>871</v>
      </c>
      <c r="G77" s="335"/>
      <c r="H77" s="333"/>
      <c r="I77" s="333"/>
      <c r="J77" s="333" t="s">
        <v>872</v>
      </c>
      <c r="K77" s="330"/>
    </row>
    <row r="78" s="1" customFormat="1" ht="5.25" customHeight="1">
      <c r="B78" s="328"/>
      <c r="C78" s="336"/>
      <c r="D78" s="336"/>
      <c r="E78" s="336"/>
      <c r="F78" s="336"/>
      <c r="G78" s="337"/>
      <c r="H78" s="336"/>
      <c r="I78" s="336"/>
      <c r="J78" s="336"/>
      <c r="K78" s="330"/>
    </row>
    <row r="79" s="1" customFormat="1" ht="15" customHeight="1">
      <c r="B79" s="328"/>
      <c r="C79" s="316" t="s">
        <v>53</v>
      </c>
      <c r="D79" s="338"/>
      <c r="E79" s="338"/>
      <c r="F79" s="339" t="s">
        <v>873</v>
      </c>
      <c r="G79" s="340"/>
      <c r="H79" s="316" t="s">
        <v>874</v>
      </c>
      <c r="I79" s="316" t="s">
        <v>875</v>
      </c>
      <c r="J79" s="316">
        <v>20</v>
      </c>
      <c r="K79" s="330"/>
    </row>
    <row r="80" s="1" customFormat="1" ht="15" customHeight="1">
      <c r="B80" s="328"/>
      <c r="C80" s="316" t="s">
        <v>876</v>
      </c>
      <c r="D80" s="316"/>
      <c r="E80" s="316"/>
      <c r="F80" s="339" t="s">
        <v>873</v>
      </c>
      <c r="G80" s="340"/>
      <c r="H80" s="316" t="s">
        <v>877</v>
      </c>
      <c r="I80" s="316" t="s">
        <v>875</v>
      </c>
      <c r="J80" s="316">
        <v>120</v>
      </c>
      <c r="K80" s="330"/>
    </row>
    <row r="81" s="1" customFormat="1" ht="15" customHeight="1">
      <c r="B81" s="341"/>
      <c r="C81" s="316" t="s">
        <v>878</v>
      </c>
      <c r="D81" s="316"/>
      <c r="E81" s="316"/>
      <c r="F81" s="339" t="s">
        <v>879</v>
      </c>
      <c r="G81" s="340"/>
      <c r="H81" s="316" t="s">
        <v>880</v>
      </c>
      <c r="I81" s="316" t="s">
        <v>875</v>
      </c>
      <c r="J81" s="316">
        <v>50</v>
      </c>
      <c r="K81" s="330"/>
    </row>
    <row r="82" s="1" customFormat="1" ht="15" customHeight="1">
      <c r="B82" s="341"/>
      <c r="C82" s="316" t="s">
        <v>881</v>
      </c>
      <c r="D82" s="316"/>
      <c r="E82" s="316"/>
      <c r="F82" s="339" t="s">
        <v>873</v>
      </c>
      <c r="G82" s="340"/>
      <c r="H82" s="316" t="s">
        <v>882</v>
      </c>
      <c r="I82" s="316" t="s">
        <v>883</v>
      </c>
      <c r="J82" s="316"/>
      <c r="K82" s="330"/>
    </row>
    <row r="83" s="1" customFormat="1" ht="15" customHeight="1">
      <c r="B83" s="341"/>
      <c r="C83" s="342" t="s">
        <v>884</v>
      </c>
      <c r="D83" s="342"/>
      <c r="E83" s="342"/>
      <c r="F83" s="343" t="s">
        <v>879</v>
      </c>
      <c r="G83" s="342"/>
      <c r="H83" s="342" t="s">
        <v>885</v>
      </c>
      <c r="I83" s="342" t="s">
        <v>875</v>
      </c>
      <c r="J83" s="342">
        <v>15</v>
      </c>
      <c r="K83" s="330"/>
    </row>
    <row r="84" s="1" customFormat="1" ht="15" customHeight="1">
      <c r="B84" s="341"/>
      <c r="C84" s="342" t="s">
        <v>886</v>
      </c>
      <c r="D84" s="342"/>
      <c r="E84" s="342"/>
      <c r="F84" s="343" t="s">
        <v>879</v>
      </c>
      <c r="G84" s="342"/>
      <c r="H84" s="342" t="s">
        <v>887</v>
      </c>
      <c r="I84" s="342" t="s">
        <v>875</v>
      </c>
      <c r="J84" s="342">
        <v>15</v>
      </c>
      <c r="K84" s="330"/>
    </row>
    <row r="85" s="1" customFormat="1" ht="15" customHeight="1">
      <c r="B85" s="341"/>
      <c r="C85" s="342" t="s">
        <v>888</v>
      </c>
      <c r="D85" s="342"/>
      <c r="E85" s="342"/>
      <c r="F85" s="343" t="s">
        <v>879</v>
      </c>
      <c r="G85" s="342"/>
      <c r="H85" s="342" t="s">
        <v>889</v>
      </c>
      <c r="I85" s="342" t="s">
        <v>875</v>
      </c>
      <c r="J85" s="342">
        <v>20</v>
      </c>
      <c r="K85" s="330"/>
    </row>
    <row r="86" s="1" customFormat="1" ht="15" customHeight="1">
      <c r="B86" s="341"/>
      <c r="C86" s="342" t="s">
        <v>890</v>
      </c>
      <c r="D86" s="342"/>
      <c r="E86" s="342"/>
      <c r="F86" s="343" t="s">
        <v>879</v>
      </c>
      <c r="G86" s="342"/>
      <c r="H86" s="342" t="s">
        <v>891</v>
      </c>
      <c r="I86" s="342" t="s">
        <v>875</v>
      </c>
      <c r="J86" s="342">
        <v>20</v>
      </c>
      <c r="K86" s="330"/>
    </row>
    <row r="87" s="1" customFormat="1" ht="15" customHeight="1">
      <c r="B87" s="341"/>
      <c r="C87" s="316" t="s">
        <v>892</v>
      </c>
      <c r="D87" s="316"/>
      <c r="E87" s="316"/>
      <c r="F87" s="339" t="s">
        <v>879</v>
      </c>
      <c r="G87" s="340"/>
      <c r="H87" s="316" t="s">
        <v>893</v>
      </c>
      <c r="I87" s="316" t="s">
        <v>875</v>
      </c>
      <c r="J87" s="316">
        <v>50</v>
      </c>
      <c r="K87" s="330"/>
    </row>
    <row r="88" s="1" customFormat="1" ht="15" customHeight="1">
      <c r="B88" s="341"/>
      <c r="C88" s="316" t="s">
        <v>894</v>
      </c>
      <c r="D88" s="316"/>
      <c r="E88" s="316"/>
      <c r="F88" s="339" t="s">
        <v>879</v>
      </c>
      <c r="G88" s="340"/>
      <c r="H88" s="316" t="s">
        <v>895</v>
      </c>
      <c r="I88" s="316" t="s">
        <v>875</v>
      </c>
      <c r="J88" s="316">
        <v>20</v>
      </c>
      <c r="K88" s="330"/>
    </row>
    <row r="89" s="1" customFormat="1" ht="15" customHeight="1">
      <c r="B89" s="341"/>
      <c r="C89" s="316" t="s">
        <v>896</v>
      </c>
      <c r="D89" s="316"/>
      <c r="E89" s="316"/>
      <c r="F89" s="339" t="s">
        <v>879</v>
      </c>
      <c r="G89" s="340"/>
      <c r="H89" s="316" t="s">
        <v>897</v>
      </c>
      <c r="I89" s="316" t="s">
        <v>875</v>
      </c>
      <c r="J89" s="316">
        <v>20</v>
      </c>
      <c r="K89" s="330"/>
    </row>
    <row r="90" s="1" customFormat="1" ht="15" customHeight="1">
      <c r="B90" s="341"/>
      <c r="C90" s="316" t="s">
        <v>898</v>
      </c>
      <c r="D90" s="316"/>
      <c r="E90" s="316"/>
      <c r="F90" s="339" t="s">
        <v>879</v>
      </c>
      <c r="G90" s="340"/>
      <c r="H90" s="316" t="s">
        <v>899</v>
      </c>
      <c r="I90" s="316" t="s">
        <v>875</v>
      </c>
      <c r="J90" s="316">
        <v>50</v>
      </c>
      <c r="K90" s="330"/>
    </row>
    <row r="91" s="1" customFormat="1" ht="15" customHeight="1">
      <c r="B91" s="341"/>
      <c r="C91" s="316" t="s">
        <v>900</v>
      </c>
      <c r="D91" s="316"/>
      <c r="E91" s="316"/>
      <c r="F91" s="339" t="s">
        <v>879</v>
      </c>
      <c r="G91" s="340"/>
      <c r="H91" s="316" t="s">
        <v>900</v>
      </c>
      <c r="I91" s="316" t="s">
        <v>875</v>
      </c>
      <c r="J91" s="316">
        <v>50</v>
      </c>
      <c r="K91" s="330"/>
    </row>
    <row r="92" s="1" customFormat="1" ht="15" customHeight="1">
      <c r="B92" s="341"/>
      <c r="C92" s="316" t="s">
        <v>901</v>
      </c>
      <c r="D92" s="316"/>
      <c r="E92" s="316"/>
      <c r="F92" s="339" t="s">
        <v>879</v>
      </c>
      <c r="G92" s="340"/>
      <c r="H92" s="316" t="s">
        <v>902</v>
      </c>
      <c r="I92" s="316" t="s">
        <v>875</v>
      </c>
      <c r="J92" s="316">
        <v>255</v>
      </c>
      <c r="K92" s="330"/>
    </row>
    <row r="93" s="1" customFormat="1" ht="15" customHeight="1">
      <c r="B93" s="341"/>
      <c r="C93" s="316" t="s">
        <v>903</v>
      </c>
      <c r="D93" s="316"/>
      <c r="E93" s="316"/>
      <c r="F93" s="339" t="s">
        <v>873</v>
      </c>
      <c r="G93" s="340"/>
      <c r="H93" s="316" t="s">
        <v>904</v>
      </c>
      <c r="I93" s="316" t="s">
        <v>905</v>
      </c>
      <c r="J93" s="316"/>
      <c r="K93" s="330"/>
    </row>
    <row r="94" s="1" customFormat="1" ht="15" customHeight="1">
      <c r="B94" s="341"/>
      <c r="C94" s="316" t="s">
        <v>906</v>
      </c>
      <c r="D94" s="316"/>
      <c r="E94" s="316"/>
      <c r="F94" s="339" t="s">
        <v>873</v>
      </c>
      <c r="G94" s="340"/>
      <c r="H94" s="316" t="s">
        <v>907</v>
      </c>
      <c r="I94" s="316" t="s">
        <v>908</v>
      </c>
      <c r="J94" s="316"/>
      <c r="K94" s="330"/>
    </row>
    <row r="95" s="1" customFormat="1" ht="15" customHeight="1">
      <c r="B95" s="341"/>
      <c r="C95" s="316" t="s">
        <v>909</v>
      </c>
      <c r="D95" s="316"/>
      <c r="E95" s="316"/>
      <c r="F95" s="339" t="s">
        <v>873</v>
      </c>
      <c r="G95" s="340"/>
      <c r="H95" s="316" t="s">
        <v>909</v>
      </c>
      <c r="I95" s="316" t="s">
        <v>908</v>
      </c>
      <c r="J95" s="316"/>
      <c r="K95" s="330"/>
    </row>
    <row r="96" s="1" customFormat="1" ht="15" customHeight="1">
      <c r="B96" s="341"/>
      <c r="C96" s="316" t="s">
        <v>38</v>
      </c>
      <c r="D96" s="316"/>
      <c r="E96" s="316"/>
      <c r="F96" s="339" t="s">
        <v>873</v>
      </c>
      <c r="G96" s="340"/>
      <c r="H96" s="316" t="s">
        <v>910</v>
      </c>
      <c r="I96" s="316" t="s">
        <v>908</v>
      </c>
      <c r="J96" s="316"/>
      <c r="K96" s="330"/>
    </row>
    <row r="97" s="1" customFormat="1" ht="15" customHeight="1">
      <c r="B97" s="341"/>
      <c r="C97" s="316" t="s">
        <v>48</v>
      </c>
      <c r="D97" s="316"/>
      <c r="E97" s="316"/>
      <c r="F97" s="339" t="s">
        <v>873</v>
      </c>
      <c r="G97" s="340"/>
      <c r="H97" s="316" t="s">
        <v>911</v>
      </c>
      <c r="I97" s="316" t="s">
        <v>908</v>
      </c>
      <c r="J97" s="316"/>
      <c r="K97" s="330"/>
    </row>
    <row r="98" s="1" customFormat="1" ht="15" customHeight="1">
      <c r="B98" s="344"/>
      <c r="C98" s="345"/>
      <c r="D98" s="345"/>
      <c r="E98" s="345"/>
      <c r="F98" s="345"/>
      <c r="G98" s="345"/>
      <c r="H98" s="345"/>
      <c r="I98" s="345"/>
      <c r="J98" s="345"/>
      <c r="K98" s="346"/>
    </row>
    <row r="99" s="1" customFormat="1" ht="18.75" customHeight="1">
      <c r="B99" s="347"/>
      <c r="C99" s="348"/>
      <c r="D99" s="348"/>
      <c r="E99" s="348"/>
      <c r="F99" s="348"/>
      <c r="G99" s="348"/>
      <c r="H99" s="348"/>
      <c r="I99" s="348"/>
      <c r="J99" s="348"/>
      <c r="K99" s="347"/>
    </row>
    <row r="100" s="1" customFormat="1" ht="18.75" customHeight="1">
      <c r="B100" s="324"/>
      <c r="C100" s="324"/>
      <c r="D100" s="324"/>
      <c r="E100" s="324"/>
      <c r="F100" s="324"/>
      <c r="G100" s="324"/>
      <c r="H100" s="324"/>
      <c r="I100" s="324"/>
      <c r="J100" s="324"/>
      <c r="K100" s="324"/>
    </row>
    <row r="101" s="1" customFormat="1" ht="7.5" customHeight="1">
      <c r="B101" s="325"/>
      <c r="C101" s="326"/>
      <c r="D101" s="326"/>
      <c r="E101" s="326"/>
      <c r="F101" s="326"/>
      <c r="G101" s="326"/>
      <c r="H101" s="326"/>
      <c r="I101" s="326"/>
      <c r="J101" s="326"/>
      <c r="K101" s="327"/>
    </row>
    <row r="102" s="1" customFormat="1" ht="45" customHeight="1">
      <c r="B102" s="328"/>
      <c r="C102" s="329" t="s">
        <v>912</v>
      </c>
      <c r="D102" s="329"/>
      <c r="E102" s="329"/>
      <c r="F102" s="329"/>
      <c r="G102" s="329"/>
      <c r="H102" s="329"/>
      <c r="I102" s="329"/>
      <c r="J102" s="329"/>
      <c r="K102" s="330"/>
    </row>
    <row r="103" s="1" customFormat="1" ht="17.25" customHeight="1">
      <c r="B103" s="328"/>
      <c r="C103" s="331" t="s">
        <v>867</v>
      </c>
      <c r="D103" s="331"/>
      <c r="E103" s="331"/>
      <c r="F103" s="331" t="s">
        <v>868</v>
      </c>
      <c r="G103" s="332"/>
      <c r="H103" s="331" t="s">
        <v>54</v>
      </c>
      <c r="I103" s="331" t="s">
        <v>57</v>
      </c>
      <c r="J103" s="331" t="s">
        <v>869</v>
      </c>
      <c r="K103" s="330"/>
    </row>
    <row r="104" s="1" customFormat="1" ht="17.25" customHeight="1">
      <c r="B104" s="328"/>
      <c r="C104" s="333" t="s">
        <v>870</v>
      </c>
      <c r="D104" s="333"/>
      <c r="E104" s="333"/>
      <c r="F104" s="334" t="s">
        <v>871</v>
      </c>
      <c r="G104" s="335"/>
      <c r="H104" s="333"/>
      <c r="I104" s="333"/>
      <c r="J104" s="333" t="s">
        <v>872</v>
      </c>
      <c r="K104" s="330"/>
    </row>
    <row r="105" s="1" customFormat="1" ht="5.25" customHeight="1">
      <c r="B105" s="328"/>
      <c r="C105" s="331"/>
      <c r="D105" s="331"/>
      <c r="E105" s="331"/>
      <c r="F105" s="331"/>
      <c r="G105" s="349"/>
      <c r="H105" s="331"/>
      <c r="I105" s="331"/>
      <c r="J105" s="331"/>
      <c r="K105" s="330"/>
    </row>
    <row r="106" s="1" customFormat="1" ht="15" customHeight="1">
      <c r="B106" s="328"/>
      <c r="C106" s="316" t="s">
        <v>53</v>
      </c>
      <c r="D106" s="338"/>
      <c r="E106" s="338"/>
      <c r="F106" s="339" t="s">
        <v>873</v>
      </c>
      <c r="G106" s="316"/>
      <c r="H106" s="316" t="s">
        <v>913</v>
      </c>
      <c r="I106" s="316" t="s">
        <v>875</v>
      </c>
      <c r="J106" s="316">
        <v>20</v>
      </c>
      <c r="K106" s="330"/>
    </row>
    <row r="107" s="1" customFormat="1" ht="15" customHeight="1">
      <c r="B107" s="328"/>
      <c r="C107" s="316" t="s">
        <v>876</v>
      </c>
      <c r="D107" s="316"/>
      <c r="E107" s="316"/>
      <c r="F107" s="339" t="s">
        <v>873</v>
      </c>
      <c r="G107" s="316"/>
      <c r="H107" s="316" t="s">
        <v>913</v>
      </c>
      <c r="I107" s="316" t="s">
        <v>875</v>
      </c>
      <c r="J107" s="316">
        <v>120</v>
      </c>
      <c r="K107" s="330"/>
    </row>
    <row r="108" s="1" customFormat="1" ht="15" customHeight="1">
      <c r="B108" s="341"/>
      <c r="C108" s="316" t="s">
        <v>878</v>
      </c>
      <c r="D108" s="316"/>
      <c r="E108" s="316"/>
      <c r="F108" s="339" t="s">
        <v>879</v>
      </c>
      <c r="G108" s="316"/>
      <c r="H108" s="316" t="s">
        <v>913</v>
      </c>
      <c r="I108" s="316" t="s">
        <v>875</v>
      </c>
      <c r="J108" s="316">
        <v>50</v>
      </c>
      <c r="K108" s="330"/>
    </row>
    <row r="109" s="1" customFormat="1" ht="15" customHeight="1">
      <c r="B109" s="341"/>
      <c r="C109" s="316" t="s">
        <v>881</v>
      </c>
      <c r="D109" s="316"/>
      <c r="E109" s="316"/>
      <c r="F109" s="339" t="s">
        <v>873</v>
      </c>
      <c r="G109" s="316"/>
      <c r="H109" s="316" t="s">
        <v>913</v>
      </c>
      <c r="I109" s="316" t="s">
        <v>883</v>
      </c>
      <c r="J109" s="316"/>
      <c r="K109" s="330"/>
    </row>
    <row r="110" s="1" customFormat="1" ht="15" customHeight="1">
      <c r="B110" s="341"/>
      <c r="C110" s="316" t="s">
        <v>892</v>
      </c>
      <c r="D110" s="316"/>
      <c r="E110" s="316"/>
      <c r="F110" s="339" t="s">
        <v>879</v>
      </c>
      <c r="G110" s="316"/>
      <c r="H110" s="316" t="s">
        <v>913</v>
      </c>
      <c r="I110" s="316" t="s">
        <v>875</v>
      </c>
      <c r="J110" s="316">
        <v>50</v>
      </c>
      <c r="K110" s="330"/>
    </row>
    <row r="111" s="1" customFormat="1" ht="15" customHeight="1">
      <c r="B111" s="341"/>
      <c r="C111" s="316" t="s">
        <v>900</v>
      </c>
      <c r="D111" s="316"/>
      <c r="E111" s="316"/>
      <c r="F111" s="339" t="s">
        <v>879</v>
      </c>
      <c r="G111" s="316"/>
      <c r="H111" s="316" t="s">
        <v>913</v>
      </c>
      <c r="I111" s="316" t="s">
        <v>875</v>
      </c>
      <c r="J111" s="316">
        <v>50</v>
      </c>
      <c r="K111" s="330"/>
    </row>
    <row r="112" s="1" customFormat="1" ht="15" customHeight="1">
      <c r="B112" s="341"/>
      <c r="C112" s="316" t="s">
        <v>898</v>
      </c>
      <c r="D112" s="316"/>
      <c r="E112" s="316"/>
      <c r="F112" s="339" t="s">
        <v>879</v>
      </c>
      <c r="G112" s="316"/>
      <c r="H112" s="316" t="s">
        <v>913</v>
      </c>
      <c r="I112" s="316" t="s">
        <v>875</v>
      </c>
      <c r="J112" s="316">
        <v>50</v>
      </c>
      <c r="K112" s="330"/>
    </row>
    <row r="113" s="1" customFormat="1" ht="15" customHeight="1">
      <c r="B113" s="341"/>
      <c r="C113" s="316" t="s">
        <v>53</v>
      </c>
      <c r="D113" s="316"/>
      <c r="E113" s="316"/>
      <c r="F113" s="339" t="s">
        <v>873</v>
      </c>
      <c r="G113" s="316"/>
      <c r="H113" s="316" t="s">
        <v>914</v>
      </c>
      <c r="I113" s="316" t="s">
        <v>875</v>
      </c>
      <c r="J113" s="316">
        <v>20</v>
      </c>
      <c r="K113" s="330"/>
    </row>
    <row r="114" s="1" customFormat="1" ht="15" customHeight="1">
      <c r="B114" s="341"/>
      <c r="C114" s="316" t="s">
        <v>915</v>
      </c>
      <c r="D114" s="316"/>
      <c r="E114" s="316"/>
      <c r="F114" s="339" t="s">
        <v>873</v>
      </c>
      <c r="G114" s="316"/>
      <c r="H114" s="316" t="s">
        <v>916</v>
      </c>
      <c r="I114" s="316" t="s">
        <v>875</v>
      </c>
      <c r="J114" s="316">
        <v>120</v>
      </c>
      <c r="K114" s="330"/>
    </row>
    <row r="115" s="1" customFormat="1" ht="15" customHeight="1">
      <c r="B115" s="341"/>
      <c r="C115" s="316" t="s">
        <v>38</v>
      </c>
      <c r="D115" s="316"/>
      <c r="E115" s="316"/>
      <c r="F115" s="339" t="s">
        <v>873</v>
      </c>
      <c r="G115" s="316"/>
      <c r="H115" s="316" t="s">
        <v>917</v>
      </c>
      <c r="I115" s="316" t="s">
        <v>908</v>
      </c>
      <c r="J115" s="316"/>
      <c r="K115" s="330"/>
    </row>
    <row r="116" s="1" customFormat="1" ht="15" customHeight="1">
      <c r="B116" s="341"/>
      <c r="C116" s="316" t="s">
        <v>48</v>
      </c>
      <c r="D116" s="316"/>
      <c r="E116" s="316"/>
      <c r="F116" s="339" t="s">
        <v>873</v>
      </c>
      <c r="G116" s="316"/>
      <c r="H116" s="316" t="s">
        <v>918</v>
      </c>
      <c r="I116" s="316" t="s">
        <v>908</v>
      </c>
      <c r="J116" s="316"/>
      <c r="K116" s="330"/>
    </row>
    <row r="117" s="1" customFormat="1" ht="15" customHeight="1">
      <c r="B117" s="341"/>
      <c r="C117" s="316" t="s">
        <v>57</v>
      </c>
      <c r="D117" s="316"/>
      <c r="E117" s="316"/>
      <c r="F117" s="339" t="s">
        <v>873</v>
      </c>
      <c r="G117" s="316"/>
      <c r="H117" s="316" t="s">
        <v>919</v>
      </c>
      <c r="I117" s="316" t="s">
        <v>920</v>
      </c>
      <c r="J117" s="316"/>
      <c r="K117" s="330"/>
    </row>
    <row r="118" s="1" customFormat="1" ht="15" customHeight="1">
      <c r="B118" s="344"/>
      <c r="C118" s="350"/>
      <c r="D118" s="350"/>
      <c r="E118" s="350"/>
      <c r="F118" s="350"/>
      <c r="G118" s="350"/>
      <c r="H118" s="350"/>
      <c r="I118" s="350"/>
      <c r="J118" s="350"/>
      <c r="K118" s="346"/>
    </row>
    <row r="119" s="1" customFormat="1" ht="18.75" customHeight="1">
      <c r="B119" s="351"/>
      <c r="C119" s="352"/>
      <c r="D119" s="352"/>
      <c r="E119" s="352"/>
      <c r="F119" s="353"/>
      <c r="G119" s="352"/>
      <c r="H119" s="352"/>
      <c r="I119" s="352"/>
      <c r="J119" s="352"/>
      <c r="K119" s="351"/>
    </row>
    <row r="120" s="1" customFormat="1" ht="18.75" customHeight="1">
      <c r="B120" s="324"/>
      <c r="C120" s="324"/>
      <c r="D120" s="324"/>
      <c r="E120" s="324"/>
      <c r="F120" s="324"/>
      <c r="G120" s="324"/>
      <c r="H120" s="324"/>
      <c r="I120" s="324"/>
      <c r="J120" s="324"/>
      <c r="K120" s="324"/>
    </row>
    <row r="121" s="1" customFormat="1" ht="7.5" customHeight="1">
      <c r="B121" s="354"/>
      <c r="C121" s="355"/>
      <c r="D121" s="355"/>
      <c r="E121" s="355"/>
      <c r="F121" s="355"/>
      <c r="G121" s="355"/>
      <c r="H121" s="355"/>
      <c r="I121" s="355"/>
      <c r="J121" s="355"/>
      <c r="K121" s="356"/>
    </row>
    <row r="122" s="1" customFormat="1" ht="45" customHeight="1">
      <c r="B122" s="357"/>
      <c r="C122" s="307" t="s">
        <v>921</v>
      </c>
      <c r="D122" s="307"/>
      <c r="E122" s="307"/>
      <c r="F122" s="307"/>
      <c r="G122" s="307"/>
      <c r="H122" s="307"/>
      <c r="I122" s="307"/>
      <c r="J122" s="307"/>
      <c r="K122" s="358"/>
    </row>
    <row r="123" s="1" customFormat="1" ht="17.25" customHeight="1">
      <c r="B123" s="359"/>
      <c r="C123" s="331" t="s">
        <v>867</v>
      </c>
      <c r="D123" s="331"/>
      <c r="E123" s="331"/>
      <c r="F123" s="331" t="s">
        <v>868</v>
      </c>
      <c r="G123" s="332"/>
      <c r="H123" s="331" t="s">
        <v>54</v>
      </c>
      <c r="I123" s="331" t="s">
        <v>57</v>
      </c>
      <c r="J123" s="331" t="s">
        <v>869</v>
      </c>
      <c r="K123" s="360"/>
    </row>
    <row r="124" s="1" customFormat="1" ht="17.25" customHeight="1">
      <c r="B124" s="359"/>
      <c r="C124" s="333" t="s">
        <v>870</v>
      </c>
      <c r="D124" s="333"/>
      <c r="E124" s="333"/>
      <c r="F124" s="334" t="s">
        <v>871</v>
      </c>
      <c r="G124" s="335"/>
      <c r="H124" s="333"/>
      <c r="I124" s="333"/>
      <c r="J124" s="333" t="s">
        <v>872</v>
      </c>
      <c r="K124" s="360"/>
    </row>
    <row r="125" s="1" customFormat="1" ht="5.25" customHeight="1">
      <c r="B125" s="361"/>
      <c r="C125" s="336"/>
      <c r="D125" s="336"/>
      <c r="E125" s="336"/>
      <c r="F125" s="336"/>
      <c r="G125" s="362"/>
      <c r="H125" s="336"/>
      <c r="I125" s="336"/>
      <c r="J125" s="336"/>
      <c r="K125" s="363"/>
    </row>
    <row r="126" s="1" customFormat="1" ht="15" customHeight="1">
      <c r="B126" s="361"/>
      <c r="C126" s="316" t="s">
        <v>876</v>
      </c>
      <c r="D126" s="338"/>
      <c r="E126" s="338"/>
      <c r="F126" s="339" t="s">
        <v>873</v>
      </c>
      <c r="G126" s="316"/>
      <c r="H126" s="316" t="s">
        <v>913</v>
      </c>
      <c r="I126" s="316" t="s">
        <v>875</v>
      </c>
      <c r="J126" s="316">
        <v>120</v>
      </c>
      <c r="K126" s="364"/>
    </row>
    <row r="127" s="1" customFormat="1" ht="15" customHeight="1">
      <c r="B127" s="361"/>
      <c r="C127" s="316" t="s">
        <v>922</v>
      </c>
      <c r="D127" s="316"/>
      <c r="E127" s="316"/>
      <c r="F127" s="339" t="s">
        <v>873</v>
      </c>
      <c r="G127" s="316"/>
      <c r="H127" s="316" t="s">
        <v>923</v>
      </c>
      <c r="I127" s="316" t="s">
        <v>875</v>
      </c>
      <c r="J127" s="316" t="s">
        <v>924</v>
      </c>
      <c r="K127" s="364"/>
    </row>
    <row r="128" s="1" customFormat="1" ht="15" customHeight="1">
      <c r="B128" s="361"/>
      <c r="C128" s="316" t="s">
        <v>821</v>
      </c>
      <c r="D128" s="316"/>
      <c r="E128" s="316"/>
      <c r="F128" s="339" t="s">
        <v>873</v>
      </c>
      <c r="G128" s="316"/>
      <c r="H128" s="316" t="s">
        <v>925</v>
      </c>
      <c r="I128" s="316" t="s">
        <v>875</v>
      </c>
      <c r="J128" s="316" t="s">
        <v>924</v>
      </c>
      <c r="K128" s="364"/>
    </row>
    <row r="129" s="1" customFormat="1" ht="15" customHeight="1">
      <c r="B129" s="361"/>
      <c r="C129" s="316" t="s">
        <v>884</v>
      </c>
      <c r="D129" s="316"/>
      <c r="E129" s="316"/>
      <c r="F129" s="339" t="s">
        <v>879</v>
      </c>
      <c r="G129" s="316"/>
      <c r="H129" s="316" t="s">
        <v>885</v>
      </c>
      <c r="I129" s="316" t="s">
        <v>875</v>
      </c>
      <c r="J129" s="316">
        <v>15</v>
      </c>
      <c r="K129" s="364"/>
    </row>
    <row r="130" s="1" customFormat="1" ht="15" customHeight="1">
      <c r="B130" s="361"/>
      <c r="C130" s="342" t="s">
        <v>886</v>
      </c>
      <c r="D130" s="342"/>
      <c r="E130" s="342"/>
      <c r="F130" s="343" t="s">
        <v>879</v>
      </c>
      <c r="G130" s="342"/>
      <c r="H130" s="342" t="s">
        <v>887</v>
      </c>
      <c r="I130" s="342" t="s">
        <v>875</v>
      </c>
      <c r="J130" s="342">
        <v>15</v>
      </c>
      <c r="K130" s="364"/>
    </row>
    <row r="131" s="1" customFormat="1" ht="15" customHeight="1">
      <c r="B131" s="361"/>
      <c r="C131" s="342" t="s">
        <v>888</v>
      </c>
      <c r="D131" s="342"/>
      <c r="E131" s="342"/>
      <c r="F131" s="343" t="s">
        <v>879</v>
      </c>
      <c r="G131" s="342"/>
      <c r="H131" s="342" t="s">
        <v>889</v>
      </c>
      <c r="I131" s="342" t="s">
        <v>875</v>
      </c>
      <c r="J131" s="342">
        <v>20</v>
      </c>
      <c r="K131" s="364"/>
    </row>
    <row r="132" s="1" customFormat="1" ht="15" customHeight="1">
      <c r="B132" s="361"/>
      <c r="C132" s="342" t="s">
        <v>890</v>
      </c>
      <c r="D132" s="342"/>
      <c r="E132" s="342"/>
      <c r="F132" s="343" t="s">
        <v>879</v>
      </c>
      <c r="G132" s="342"/>
      <c r="H132" s="342" t="s">
        <v>891</v>
      </c>
      <c r="I132" s="342" t="s">
        <v>875</v>
      </c>
      <c r="J132" s="342">
        <v>20</v>
      </c>
      <c r="K132" s="364"/>
    </row>
    <row r="133" s="1" customFormat="1" ht="15" customHeight="1">
      <c r="B133" s="361"/>
      <c r="C133" s="316" t="s">
        <v>878</v>
      </c>
      <c r="D133" s="316"/>
      <c r="E133" s="316"/>
      <c r="F133" s="339" t="s">
        <v>879</v>
      </c>
      <c r="G133" s="316"/>
      <c r="H133" s="316" t="s">
        <v>913</v>
      </c>
      <c r="I133" s="316" t="s">
        <v>875</v>
      </c>
      <c r="J133" s="316">
        <v>50</v>
      </c>
      <c r="K133" s="364"/>
    </row>
    <row r="134" s="1" customFormat="1" ht="15" customHeight="1">
      <c r="B134" s="361"/>
      <c r="C134" s="316" t="s">
        <v>892</v>
      </c>
      <c r="D134" s="316"/>
      <c r="E134" s="316"/>
      <c r="F134" s="339" t="s">
        <v>879</v>
      </c>
      <c r="G134" s="316"/>
      <c r="H134" s="316" t="s">
        <v>913</v>
      </c>
      <c r="I134" s="316" t="s">
        <v>875</v>
      </c>
      <c r="J134" s="316">
        <v>50</v>
      </c>
      <c r="K134" s="364"/>
    </row>
    <row r="135" s="1" customFormat="1" ht="15" customHeight="1">
      <c r="B135" s="361"/>
      <c r="C135" s="316" t="s">
        <v>898</v>
      </c>
      <c r="D135" s="316"/>
      <c r="E135" s="316"/>
      <c r="F135" s="339" t="s">
        <v>879</v>
      </c>
      <c r="G135" s="316"/>
      <c r="H135" s="316" t="s">
        <v>913</v>
      </c>
      <c r="I135" s="316" t="s">
        <v>875</v>
      </c>
      <c r="J135" s="316">
        <v>50</v>
      </c>
      <c r="K135" s="364"/>
    </row>
    <row r="136" s="1" customFormat="1" ht="15" customHeight="1">
      <c r="B136" s="361"/>
      <c r="C136" s="316" t="s">
        <v>900</v>
      </c>
      <c r="D136" s="316"/>
      <c r="E136" s="316"/>
      <c r="F136" s="339" t="s">
        <v>879</v>
      </c>
      <c r="G136" s="316"/>
      <c r="H136" s="316" t="s">
        <v>913</v>
      </c>
      <c r="I136" s="316" t="s">
        <v>875</v>
      </c>
      <c r="J136" s="316">
        <v>50</v>
      </c>
      <c r="K136" s="364"/>
    </row>
    <row r="137" s="1" customFormat="1" ht="15" customHeight="1">
      <c r="B137" s="361"/>
      <c r="C137" s="316" t="s">
        <v>901</v>
      </c>
      <c r="D137" s="316"/>
      <c r="E137" s="316"/>
      <c r="F137" s="339" t="s">
        <v>879</v>
      </c>
      <c r="G137" s="316"/>
      <c r="H137" s="316" t="s">
        <v>926</v>
      </c>
      <c r="I137" s="316" t="s">
        <v>875</v>
      </c>
      <c r="J137" s="316">
        <v>255</v>
      </c>
      <c r="K137" s="364"/>
    </row>
    <row r="138" s="1" customFormat="1" ht="15" customHeight="1">
      <c r="B138" s="361"/>
      <c r="C138" s="316" t="s">
        <v>903</v>
      </c>
      <c r="D138" s="316"/>
      <c r="E138" s="316"/>
      <c r="F138" s="339" t="s">
        <v>873</v>
      </c>
      <c r="G138" s="316"/>
      <c r="H138" s="316" t="s">
        <v>927</v>
      </c>
      <c r="I138" s="316" t="s">
        <v>905</v>
      </c>
      <c r="J138" s="316"/>
      <c r="K138" s="364"/>
    </row>
    <row r="139" s="1" customFormat="1" ht="15" customHeight="1">
      <c r="B139" s="361"/>
      <c r="C139" s="316" t="s">
        <v>906</v>
      </c>
      <c r="D139" s="316"/>
      <c r="E139" s="316"/>
      <c r="F139" s="339" t="s">
        <v>873</v>
      </c>
      <c r="G139" s="316"/>
      <c r="H139" s="316" t="s">
        <v>928</v>
      </c>
      <c r="I139" s="316" t="s">
        <v>908</v>
      </c>
      <c r="J139" s="316"/>
      <c r="K139" s="364"/>
    </row>
    <row r="140" s="1" customFormat="1" ht="15" customHeight="1">
      <c r="B140" s="361"/>
      <c r="C140" s="316" t="s">
        <v>909</v>
      </c>
      <c r="D140" s="316"/>
      <c r="E140" s="316"/>
      <c r="F140" s="339" t="s">
        <v>873</v>
      </c>
      <c r="G140" s="316"/>
      <c r="H140" s="316" t="s">
        <v>909</v>
      </c>
      <c r="I140" s="316" t="s">
        <v>908</v>
      </c>
      <c r="J140" s="316"/>
      <c r="K140" s="364"/>
    </row>
    <row r="141" s="1" customFormat="1" ht="15" customHeight="1">
      <c r="B141" s="361"/>
      <c r="C141" s="316" t="s">
        <v>38</v>
      </c>
      <c r="D141" s="316"/>
      <c r="E141" s="316"/>
      <c r="F141" s="339" t="s">
        <v>873</v>
      </c>
      <c r="G141" s="316"/>
      <c r="H141" s="316" t="s">
        <v>929</v>
      </c>
      <c r="I141" s="316" t="s">
        <v>908</v>
      </c>
      <c r="J141" s="316"/>
      <c r="K141" s="364"/>
    </row>
    <row r="142" s="1" customFormat="1" ht="15" customHeight="1">
      <c r="B142" s="361"/>
      <c r="C142" s="316" t="s">
        <v>930</v>
      </c>
      <c r="D142" s="316"/>
      <c r="E142" s="316"/>
      <c r="F142" s="339" t="s">
        <v>873</v>
      </c>
      <c r="G142" s="316"/>
      <c r="H142" s="316" t="s">
        <v>931</v>
      </c>
      <c r="I142" s="316" t="s">
        <v>908</v>
      </c>
      <c r="J142" s="316"/>
      <c r="K142" s="364"/>
    </row>
    <row r="143" s="1" customFormat="1" ht="15" customHeight="1">
      <c r="B143" s="365"/>
      <c r="C143" s="366"/>
      <c r="D143" s="366"/>
      <c r="E143" s="366"/>
      <c r="F143" s="366"/>
      <c r="G143" s="366"/>
      <c r="H143" s="366"/>
      <c r="I143" s="366"/>
      <c r="J143" s="366"/>
      <c r="K143" s="367"/>
    </row>
    <row r="144" s="1" customFormat="1" ht="18.75" customHeight="1">
      <c r="B144" s="352"/>
      <c r="C144" s="352"/>
      <c r="D144" s="352"/>
      <c r="E144" s="352"/>
      <c r="F144" s="353"/>
      <c r="G144" s="352"/>
      <c r="H144" s="352"/>
      <c r="I144" s="352"/>
      <c r="J144" s="352"/>
      <c r="K144" s="352"/>
    </row>
    <row r="145" s="1" customFormat="1" ht="18.75" customHeight="1">
      <c r="B145" s="324"/>
      <c r="C145" s="324"/>
      <c r="D145" s="324"/>
      <c r="E145" s="324"/>
      <c r="F145" s="324"/>
      <c r="G145" s="324"/>
      <c r="H145" s="324"/>
      <c r="I145" s="324"/>
      <c r="J145" s="324"/>
      <c r="K145" s="324"/>
    </row>
    <row r="146" s="1" customFormat="1" ht="7.5" customHeight="1">
      <c r="B146" s="325"/>
      <c r="C146" s="326"/>
      <c r="D146" s="326"/>
      <c r="E146" s="326"/>
      <c r="F146" s="326"/>
      <c r="G146" s="326"/>
      <c r="H146" s="326"/>
      <c r="I146" s="326"/>
      <c r="J146" s="326"/>
      <c r="K146" s="327"/>
    </row>
    <row r="147" s="1" customFormat="1" ht="45" customHeight="1">
      <c r="B147" s="328"/>
      <c r="C147" s="329" t="s">
        <v>932</v>
      </c>
      <c r="D147" s="329"/>
      <c r="E147" s="329"/>
      <c r="F147" s="329"/>
      <c r="G147" s="329"/>
      <c r="H147" s="329"/>
      <c r="I147" s="329"/>
      <c r="J147" s="329"/>
      <c r="K147" s="330"/>
    </row>
    <row r="148" s="1" customFormat="1" ht="17.25" customHeight="1">
      <c r="B148" s="328"/>
      <c r="C148" s="331" t="s">
        <v>867</v>
      </c>
      <c r="D148" s="331"/>
      <c r="E148" s="331"/>
      <c r="F148" s="331" t="s">
        <v>868</v>
      </c>
      <c r="G148" s="332"/>
      <c r="H148" s="331" t="s">
        <v>54</v>
      </c>
      <c r="I148" s="331" t="s">
        <v>57</v>
      </c>
      <c r="J148" s="331" t="s">
        <v>869</v>
      </c>
      <c r="K148" s="330"/>
    </row>
    <row r="149" s="1" customFormat="1" ht="17.25" customHeight="1">
      <c r="B149" s="328"/>
      <c r="C149" s="333" t="s">
        <v>870</v>
      </c>
      <c r="D149" s="333"/>
      <c r="E149" s="333"/>
      <c r="F149" s="334" t="s">
        <v>871</v>
      </c>
      <c r="G149" s="335"/>
      <c r="H149" s="333"/>
      <c r="I149" s="333"/>
      <c r="J149" s="333" t="s">
        <v>872</v>
      </c>
      <c r="K149" s="330"/>
    </row>
    <row r="150" s="1" customFormat="1" ht="5.25" customHeight="1">
      <c r="B150" s="341"/>
      <c r="C150" s="336"/>
      <c r="D150" s="336"/>
      <c r="E150" s="336"/>
      <c r="F150" s="336"/>
      <c r="G150" s="337"/>
      <c r="H150" s="336"/>
      <c r="I150" s="336"/>
      <c r="J150" s="336"/>
      <c r="K150" s="364"/>
    </row>
    <row r="151" s="1" customFormat="1" ht="15" customHeight="1">
      <c r="B151" s="341"/>
      <c r="C151" s="368" t="s">
        <v>876</v>
      </c>
      <c r="D151" s="316"/>
      <c r="E151" s="316"/>
      <c r="F151" s="369" t="s">
        <v>873</v>
      </c>
      <c r="G151" s="316"/>
      <c r="H151" s="368" t="s">
        <v>913</v>
      </c>
      <c r="I151" s="368" t="s">
        <v>875</v>
      </c>
      <c r="J151" s="368">
        <v>120</v>
      </c>
      <c r="K151" s="364"/>
    </row>
    <row r="152" s="1" customFormat="1" ht="15" customHeight="1">
      <c r="B152" s="341"/>
      <c r="C152" s="368" t="s">
        <v>922</v>
      </c>
      <c r="D152" s="316"/>
      <c r="E152" s="316"/>
      <c r="F152" s="369" t="s">
        <v>873</v>
      </c>
      <c r="G152" s="316"/>
      <c r="H152" s="368" t="s">
        <v>933</v>
      </c>
      <c r="I152" s="368" t="s">
        <v>875</v>
      </c>
      <c r="J152" s="368" t="s">
        <v>924</v>
      </c>
      <c r="K152" s="364"/>
    </row>
    <row r="153" s="1" customFormat="1" ht="15" customHeight="1">
      <c r="B153" s="341"/>
      <c r="C153" s="368" t="s">
        <v>821</v>
      </c>
      <c r="D153" s="316"/>
      <c r="E153" s="316"/>
      <c r="F153" s="369" t="s">
        <v>873</v>
      </c>
      <c r="G153" s="316"/>
      <c r="H153" s="368" t="s">
        <v>934</v>
      </c>
      <c r="I153" s="368" t="s">
        <v>875</v>
      </c>
      <c r="J153" s="368" t="s">
        <v>924</v>
      </c>
      <c r="K153" s="364"/>
    </row>
    <row r="154" s="1" customFormat="1" ht="15" customHeight="1">
      <c r="B154" s="341"/>
      <c r="C154" s="368" t="s">
        <v>878</v>
      </c>
      <c r="D154" s="316"/>
      <c r="E154" s="316"/>
      <c r="F154" s="369" t="s">
        <v>879</v>
      </c>
      <c r="G154" s="316"/>
      <c r="H154" s="368" t="s">
        <v>913</v>
      </c>
      <c r="I154" s="368" t="s">
        <v>875</v>
      </c>
      <c r="J154" s="368">
        <v>50</v>
      </c>
      <c r="K154" s="364"/>
    </row>
    <row r="155" s="1" customFormat="1" ht="15" customHeight="1">
      <c r="B155" s="341"/>
      <c r="C155" s="368" t="s">
        <v>881</v>
      </c>
      <c r="D155" s="316"/>
      <c r="E155" s="316"/>
      <c r="F155" s="369" t="s">
        <v>873</v>
      </c>
      <c r="G155" s="316"/>
      <c r="H155" s="368" t="s">
        <v>913</v>
      </c>
      <c r="I155" s="368" t="s">
        <v>883</v>
      </c>
      <c r="J155" s="368"/>
      <c r="K155" s="364"/>
    </row>
    <row r="156" s="1" customFormat="1" ht="15" customHeight="1">
      <c r="B156" s="341"/>
      <c r="C156" s="368" t="s">
        <v>892</v>
      </c>
      <c r="D156" s="316"/>
      <c r="E156" s="316"/>
      <c r="F156" s="369" t="s">
        <v>879</v>
      </c>
      <c r="G156" s="316"/>
      <c r="H156" s="368" t="s">
        <v>913</v>
      </c>
      <c r="I156" s="368" t="s">
        <v>875</v>
      </c>
      <c r="J156" s="368">
        <v>50</v>
      </c>
      <c r="K156" s="364"/>
    </row>
    <row r="157" s="1" customFormat="1" ht="15" customHeight="1">
      <c r="B157" s="341"/>
      <c r="C157" s="368" t="s">
        <v>900</v>
      </c>
      <c r="D157" s="316"/>
      <c r="E157" s="316"/>
      <c r="F157" s="369" t="s">
        <v>879</v>
      </c>
      <c r="G157" s="316"/>
      <c r="H157" s="368" t="s">
        <v>913</v>
      </c>
      <c r="I157" s="368" t="s">
        <v>875</v>
      </c>
      <c r="J157" s="368">
        <v>50</v>
      </c>
      <c r="K157" s="364"/>
    </row>
    <row r="158" s="1" customFormat="1" ht="15" customHeight="1">
      <c r="B158" s="341"/>
      <c r="C158" s="368" t="s">
        <v>898</v>
      </c>
      <c r="D158" s="316"/>
      <c r="E158" s="316"/>
      <c r="F158" s="369" t="s">
        <v>879</v>
      </c>
      <c r="G158" s="316"/>
      <c r="H158" s="368" t="s">
        <v>913</v>
      </c>
      <c r="I158" s="368" t="s">
        <v>875</v>
      </c>
      <c r="J158" s="368">
        <v>50</v>
      </c>
      <c r="K158" s="364"/>
    </row>
    <row r="159" s="1" customFormat="1" ht="15" customHeight="1">
      <c r="B159" s="341"/>
      <c r="C159" s="368" t="s">
        <v>112</v>
      </c>
      <c r="D159" s="316"/>
      <c r="E159" s="316"/>
      <c r="F159" s="369" t="s">
        <v>873</v>
      </c>
      <c r="G159" s="316"/>
      <c r="H159" s="368" t="s">
        <v>935</v>
      </c>
      <c r="I159" s="368" t="s">
        <v>875</v>
      </c>
      <c r="J159" s="368" t="s">
        <v>936</v>
      </c>
      <c r="K159" s="364"/>
    </row>
    <row r="160" s="1" customFormat="1" ht="15" customHeight="1">
      <c r="B160" s="341"/>
      <c r="C160" s="368" t="s">
        <v>937</v>
      </c>
      <c r="D160" s="316"/>
      <c r="E160" s="316"/>
      <c r="F160" s="369" t="s">
        <v>873</v>
      </c>
      <c r="G160" s="316"/>
      <c r="H160" s="368" t="s">
        <v>938</v>
      </c>
      <c r="I160" s="368" t="s">
        <v>908</v>
      </c>
      <c r="J160" s="368"/>
      <c r="K160" s="364"/>
    </row>
    <row r="161" s="1" customFormat="1" ht="15" customHeight="1">
      <c r="B161" s="370"/>
      <c r="C161" s="350"/>
      <c r="D161" s="350"/>
      <c r="E161" s="350"/>
      <c r="F161" s="350"/>
      <c r="G161" s="350"/>
      <c r="H161" s="350"/>
      <c r="I161" s="350"/>
      <c r="J161" s="350"/>
      <c r="K161" s="371"/>
    </row>
    <row r="162" s="1" customFormat="1" ht="18.75" customHeight="1">
      <c r="B162" s="352"/>
      <c r="C162" s="362"/>
      <c r="D162" s="362"/>
      <c r="E162" s="362"/>
      <c r="F162" s="372"/>
      <c r="G162" s="362"/>
      <c r="H162" s="362"/>
      <c r="I162" s="362"/>
      <c r="J162" s="362"/>
      <c r="K162" s="352"/>
    </row>
    <row r="163" s="1" customFormat="1" ht="18.75" customHeight="1">
      <c r="B163" s="324"/>
      <c r="C163" s="324"/>
      <c r="D163" s="324"/>
      <c r="E163" s="324"/>
      <c r="F163" s="324"/>
      <c r="G163" s="324"/>
      <c r="H163" s="324"/>
      <c r="I163" s="324"/>
      <c r="J163" s="324"/>
      <c r="K163" s="324"/>
    </row>
    <row r="164" s="1" customFormat="1" ht="7.5" customHeight="1">
      <c r="B164" s="303"/>
      <c r="C164" s="304"/>
      <c r="D164" s="304"/>
      <c r="E164" s="304"/>
      <c r="F164" s="304"/>
      <c r="G164" s="304"/>
      <c r="H164" s="304"/>
      <c r="I164" s="304"/>
      <c r="J164" s="304"/>
      <c r="K164" s="305"/>
    </row>
    <row r="165" s="1" customFormat="1" ht="45" customHeight="1">
      <c r="B165" s="306"/>
      <c r="C165" s="307" t="s">
        <v>939</v>
      </c>
      <c r="D165" s="307"/>
      <c r="E165" s="307"/>
      <c r="F165" s="307"/>
      <c r="G165" s="307"/>
      <c r="H165" s="307"/>
      <c r="I165" s="307"/>
      <c r="J165" s="307"/>
      <c r="K165" s="308"/>
    </row>
    <row r="166" s="1" customFormat="1" ht="17.25" customHeight="1">
      <c r="B166" s="306"/>
      <c r="C166" s="331" t="s">
        <v>867</v>
      </c>
      <c r="D166" s="331"/>
      <c r="E166" s="331"/>
      <c r="F166" s="331" t="s">
        <v>868</v>
      </c>
      <c r="G166" s="373"/>
      <c r="H166" s="374" t="s">
        <v>54</v>
      </c>
      <c r="I166" s="374" t="s">
        <v>57</v>
      </c>
      <c r="J166" s="331" t="s">
        <v>869</v>
      </c>
      <c r="K166" s="308"/>
    </row>
    <row r="167" s="1" customFormat="1" ht="17.25" customHeight="1">
      <c r="B167" s="309"/>
      <c r="C167" s="333" t="s">
        <v>870</v>
      </c>
      <c r="D167" s="333"/>
      <c r="E167" s="333"/>
      <c r="F167" s="334" t="s">
        <v>871</v>
      </c>
      <c r="G167" s="375"/>
      <c r="H167" s="376"/>
      <c r="I167" s="376"/>
      <c r="J167" s="333" t="s">
        <v>872</v>
      </c>
      <c r="K167" s="311"/>
    </row>
    <row r="168" s="1" customFormat="1" ht="5.25" customHeight="1">
      <c r="B168" s="341"/>
      <c r="C168" s="336"/>
      <c r="D168" s="336"/>
      <c r="E168" s="336"/>
      <c r="F168" s="336"/>
      <c r="G168" s="337"/>
      <c r="H168" s="336"/>
      <c r="I168" s="336"/>
      <c r="J168" s="336"/>
      <c r="K168" s="364"/>
    </row>
    <row r="169" s="1" customFormat="1" ht="15" customHeight="1">
      <c r="B169" s="341"/>
      <c r="C169" s="316" t="s">
        <v>876</v>
      </c>
      <c r="D169" s="316"/>
      <c r="E169" s="316"/>
      <c r="F169" s="339" t="s">
        <v>873</v>
      </c>
      <c r="G169" s="316"/>
      <c r="H169" s="316" t="s">
        <v>913</v>
      </c>
      <c r="I169" s="316" t="s">
        <v>875</v>
      </c>
      <c r="J169" s="316">
        <v>120</v>
      </c>
      <c r="K169" s="364"/>
    </row>
    <row r="170" s="1" customFormat="1" ht="15" customHeight="1">
      <c r="B170" s="341"/>
      <c r="C170" s="316" t="s">
        <v>922</v>
      </c>
      <c r="D170" s="316"/>
      <c r="E170" s="316"/>
      <c r="F170" s="339" t="s">
        <v>873</v>
      </c>
      <c r="G170" s="316"/>
      <c r="H170" s="316" t="s">
        <v>923</v>
      </c>
      <c r="I170" s="316" t="s">
        <v>875</v>
      </c>
      <c r="J170" s="316" t="s">
        <v>924</v>
      </c>
      <c r="K170" s="364"/>
    </row>
    <row r="171" s="1" customFormat="1" ht="15" customHeight="1">
      <c r="B171" s="341"/>
      <c r="C171" s="316" t="s">
        <v>821</v>
      </c>
      <c r="D171" s="316"/>
      <c r="E171" s="316"/>
      <c r="F171" s="339" t="s">
        <v>873</v>
      </c>
      <c r="G171" s="316"/>
      <c r="H171" s="316" t="s">
        <v>940</v>
      </c>
      <c r="I171" s="316" t="s">
        <v>875</v>
      </c>
      <c r="J171" s="316" t="s">
        <v>924</v>
      </c>
      <c r="K171" s="364"/>
    </row>
    <row r="172" s="1" customFormat="1" ht="15" customHeight="1">
      <c r="B172" s="341"/>
      <c r="C172" s="316" t="s">
        <v>878</v>
      </c>
      <c r="D172" s="316"/>
      <c r="E172" s="316"/>
      <c r="F172" s="339" t="s">
        <v>879</v>
      </c>
      <c r="G172" s="316"/>
      <c r="H172" s="316" t="s">
        <v>940</v>
      </c>
      <c r="I172" s="316" t="s">
        <v>875</v>
      </c>
      <c r="J172" s="316">
        <v>50</v>
      </c>
      <c r="K172" s="364"/>
    </row>
    <row r="173" s="1" customFormat="1" ht="15" customHeight="1">
      <c r="B173" s="341"/>
      <c r="C173" s="316" t="s">
        <v>881</v>
      </c>
      <c r="D173" s="316"/>
      <c r="E173" s="316"/>
      <c r="F173" s="339" t="s">
        <v>873</v>
      </c>
      <c r="G173" s="316"/>
      <c r="H173" s="316" t="s">
        <v>940</v>
      </c>
      <c r="I173" s="316" t="s">
        <v>883</v>
      </c>
      <c r="J173" s="316"/>
      <c r="K173" s="364"/>
    </row>
    <row r="174" s="1" customFormat="1" ht="15" customHeight="1">
      <c r="B174" s="341"/>
      <c r="C174" s="316" t="s">
        <v>892</v>
      </c>
      <c r="D174" s="316"/>
      <c r="E174" s="316"/>
      <c r="F174" s="339" t="s">
        <v>879</v>
      </c>
      <c r="G174" s="316"/>
      <c r="H174" s="316" t="s">
        <v>940</v>
      </c>
      <c r="I174" s="316" t="s">
        <v>875</v>
      </c>
      <c r="J174" s="316">
        <v>50</v>
      </c>
      <c r="K174" s="364"/>
    </row>
    <row r="175" s="1" customFormat="1" ht="15" customHeight="1">
      <c r="B175" s="341"/>
      <c r="C175" s="316" t="s">
        <v>900</v>
      </c>
      <c r="D175" s="316"/>
      <c r="E175" s="316"/>
      <c r="F175" s="339" t="s">
        <v>879</v>
      </c>
      <c r="G175" s="316"/>
      <c r="H175" s="316" t="s">
        <v>940</v>
      </c>
      <c r="I175" s="316" t="s">
        <v>875</v>
      </c>
      <c r="J175" s="316">
        <v>50</v>
      </c>
      <c r="K175" s="364"/>
    </row>
    <row r="176" s="1" customFormat="1" ht="15" customHeight="1">
      <c r="B176" s="341"/>
      <c r="C176" s="316" t="s">
        <v>898</v>
      </c>
      <c r="D176" s="316"/>
      <c r="E176" s="316"/>
      <c r="F176" s="339" t="s">
        <v>879</v>
      </c>
      <c r="G176" s="316"/>
      <c r="H176" s="316" t="s">
        <v>940</v>
      </c>
      <c r="I176" s="316" t="s">
        <v>875</v>
      </c>
      <c r="J176" s="316">
        <v>50</v>
      </c>
      <c r="K176" s="364"/>
    </row>
    <row r="177" s="1" customFormat="1" ht="15" customHeight="1">
      <c r="B177" s="341"/>
      <c r="C177" s="316" t="s">
        <v>119</v>
      </c>
      <c r="D177" s="316"/>
      <c r="E177" s="316"/>
      <c r="F177" s="339" t="s">
        <v>873</v>
      </c>
      <c r="G177" s="316"/>
      <c r="H177" s="316" t="s">
        <v>941</v>
      </c>
      <c r="I177" s="316" t="s">
        <v>942</v>
      </c>
      <c r="J177" s="316"/>
      <c r="K177" s="364"/>
    </row>
    <row r="178" s="1" customFormat="1" ht="15" customHeight="1">
      <c r="B178" s="341"/>
      <c r="C178" s="316" t="s">
        <v>57</v>
      </c>
      <c r="D178" s="316"/>
      <c r="E178" s="316"/>
      <c r="F178" s="339" t="s">
        <v>873</v>
      </c>
      <c r="G178" s="316"/>
      <c r="H178" s="316" t="s">
        <v>943</v>
      </c>
      <c r="I178" s="316" t="s">
        <v>944</v>
      </c>
      <c r="J178" s="316">
        <v>1</v>
      </c>
      <c r="K178" s="364"/>
    </row>
    <row r="179" s="1" customFormat="1" ht="15" customHeight="1">
      <c r="B179" s="341"/>
      <c r="C179" s="316" t="s">
        <v>53</v>
      </c>
      <c r="D179" s="316"/>
      <c r="E179" s="316"/>
      <c r="F179" s="339" t="s">
        <v>873</v>
      </c>
      <c r="G179" s="316"/>
      <c r="H179" s="316" t="s">
        <v>945</v>
      </c>
      <c r="I179" s="316" t="s">
        <v>875</v>
      </c>
      <c r="J179" s="316">
        <v>20</v>
      </c>
      <c r="K179" s="364"/>
    </row>
    <row r="180" s="1" customFormat="1" ht="15" customHeight="1">
      <c r="B180" s="341"/>
      <c r="C180" s="316" t="s">
        <v>54</v>
      </c>
      <c r="D180" s="316"/>
      <c r="E180" s="316"/>
      <c r="F180" s="339" t="s">
        <v>873</v>
      </c>
      <c r="G180" s="316"/>
      <c r="H180" s="316" t="s">
        <v>946</v>
      </c>
      <c r="I180" s="316" t="s">
        <v>875</v>
      </c>
      <c r="J180" s="316">
        <v>255</v>
      </c>
      <c r="K180" s="364"/>
    </row>
    <row r="181" s="1" customFormat="1" ht="15" customHeight="1">
      <c r="B181" s="341"/>
      <c r="C181" s="316" t="s">
        <v>120</v>
      </c>
      <c r="D181" s="316"/>
      <c r="E181" s="316"/>
      <c r="F181" s="339" t="s">
        <v>873</v>
      </c>
      <c r="G181" s="316"/>
      <c r="H181" s="316" t="s">
        <v>837</v>
      </c>
      <c r="I181" s="316" t="s">
        <v>875</v>
      </c>
      <c r="J181" s="316">
        <v>10</v>
      </c>
      <c r="K181" s="364"/>
    </row>
    <row r="182" s="1" customFormat="1" ht="15" customHeight="1">
      <c r="B182" s="341"/>
      <c r="C182" s="316" t="s">
        <v>121</v>
      </c>
      <c r="D182" s="316"/>
      <c r="E182" s="316"/>
      <c r="F182" s="339" t="s">
        <v>873</v>
      </c>
      <c r="G182" s="316"/>
      <c r="H182" s="316" t="s">
        <v>947</v>
      </c>
      <c r="I182" s="316" t="s">
        <v>908</v>
      </c>
      <c r="J182" s="316"/>
      <c r="K182" s="364"/>
    </row>
    <row r="183" s="1" customFormat="1" ht="15" customHeight="1">
      <c r="B183" s="341"/>
      <c r="C183" s="316" t="s">
        <v>948</v>
      </c>
      <c r="D183" s="316"/>
      <c r="E183" s="316"/>
      <c r="F183" s="339" t="s">
        <v>873</v>
      </c>
      <c r="G183" s="316"/>
      <c r="H183" s="316" t="s">
        <v>949</v>
      </c>
      <c r="I183" s="316" t="s">
        <v>908</v>
      </c>
      <c r="J183" s="316"/>
      <c r="K183" s="364"/>
    </row>
    <row r="184" s="1" customFormat="1" ht="15" customHeight="1">
      <c r="B184" s="341"/>
      <c r="C184" s="316" t="s">
        <v>937</v>
      </c>
      <c r="D184" s="316"/>
      <c r="E184" s="316"/>
      <c r="F184" s="339" t="s">
        <v>873</v>
      </c>
      <c r="G184" s="316"/>
      <c r="H184" s="316" t="s">
        <v>950</v>
      </c>
      <c r="I184" s="316" t="s">
        <v>908</v>
      </c>
      <c r="J184" s="316"/>
      <c r="K184" s="364"/>
    </row>
    <row r="185" s="1" customFormat="1" ht="15" customHeight="1">
      <c r="B185" s="341"/>
      <c r="C185" s="316" t="s">
        <v>123</v>
      </c>
      <c r="D185" s="316"/>
      <c r="E185" s="316"/>
      <c r="F185" s="339" t="s">
        <v>879</v>
      </c>
      <c r="G185" s="316"/>
      <c r="H185" s="316" t="s">
        <v>951</v>
      </c>
      <c r="I185" s="316" t="s">
        <v>875</v>
      </c>
      <c r="J185" s="316">
        <v>50</v>
      </c>
      <c r="K185" s="364"/>
    </row>
    <row r="186" s="1" customFormat="1" ht="15" customHeight="1">
      <c r="B186" s="341"/>
      <c r="C186" s="316" t="s">
        <v>952</v>
      </c>
      <c r="D186" s="316"/>
      <c r="E186" s="316"/>
      <c r="F186" s="339" t="s">
        <v>879</v>
      </c>
      <c r="G186" s="316"/>
      <c r="H186" s="316" t="s">
        <v>953</v>
      </c>
      <c r="I186" s="316" t="s">
        <v>954</v>
      </c>
      <c r="J186" s="316"/>
      <c r="K186" s="364"/>
    </row>
    <row r="187" s="1" customFormat="1" ht="15" customHeight="1">
      <c r="B187" s="341"/>
      <c r="C187" s="316" t="s">
        <v>955</v>
      </c>
      <c r="D187" s="316"/>
      <c r="E187" s="316"/>
      <c r="F187" s="339" t="s">
        <v>879</v>
      </c>
      <c r="G187" s="316"/>
      <c r="H187" s="316" t="s">
        <v>956</v>
      </c>
      <c r="I187" s="316" t="s">
        <v>954</v>
      </c>
      <c r="J187" s="316"/>
      <c r="K187" s="364"/>
    </row>
    <row r="188" s="1" customFormat="1" ht="15" customHeight="1">
      <c r="B188" s="341"/>
      <c r="C188" s="316" t="s">
        <v>957</v>
      </c>
      <c r="D188" s="316"/>
      <c r="E188" s="316"/>
      <c r="F188" s="339" t="s">
        <v>879</v>
      </c>
      <c r="G188" s="316"/>
      <c r="H188" s="316" t="s">
        <v>958</v>
      </c>
      <c r="I188" s="316" t="s">
        <v>954</v>
      </c>
      <c r="J188" s="316"/>
      <c r="K188" s="364"/>
    </row>
    <row r="189" s="1" customFormat="1" ht="15" customHeight="1">
      <c r="B189" s="341"/>
      <c r="C189" s="377" t="s">
        <v>959</v>
      </c>
      <c r="D189" s="316"/>
      <c r="E189" s="316"/>
      <c r="F189" s="339" t="s">
        <v>879</v>
      </c>
      <c r="G189" s="316"/>
      <c r="H189" s="316" t="s">
        <v>960</v>
      </c>
      <c r="I189" s="316" t="s">
        <v>961</v>
      </c>
      <c r="J189" s="378" t="s">
        <v>962</v>
      </c>
      <c r="K189" s="364"/>
    </row>
    <row r="190" s="1" customFormat="1" ht="15" customHeight="1">
      <c r="B190" s="341"/>
      <c r="C190" s="377" t="s">
        <v>42</v>
      </c>
      <c r="D190" s="316"/>
      <c r="E190" s="316"/>
      <c r="F190" s="339" t="s">
        <v>873</v>
      </c>
      <c r="G190" s="316"/>
      <c r="H190" s="313" t="s">
        <v>963</v>
      </c>
      <c r="I190" s="316" t="s">
        <v>964</v>
      </c>
      <c r="J190" s="316"/>
      <c r="K190" s="364"/>
    </row>
    <row r="191" s="1" customFormat="1" ht="15" customHeight="1">
      <c r="B191" s="341"/>
      <c r="C191" s="377" t="s">
        <v>965</v>
      </c>
      <c r="D191" s="316"/>
      <c r="E191" s="316"/>
      <c r="F191" s="339" t="s">
        <v>873</v>
      </c>
      <c r="G191" s="316"/>
      <c r="H191" s="316" t="s">
        <v>966</v>
      </c>
      <c r="I191" s="316" t="s">
        <v>908</v>
      </c>
      <c r="J191" s="316"/>
      <c r="K191" s="364"/>
    </row>
    <row r="192" s="1" customFormat="1" ht="15" customHeight="1">
      <c r="B192" s="341"/>
      <c r="C192" s="377" t="s">
        <v>967</v>
      </c>
      <c r="D192" s="316"/>
      <c r="E192" s="316"/>
      <c r="F192" s="339" t="s">
        <v>873</v>
      </c>
      <c r="G192" s="316"/>
      <c r="H192" s="316" t="s">
        <v>968</v>
      </c>
      <c r="I192" s="316" t="s">
        <v>908</v>
      </c>
      <c r="J192" s="316"/>
      <c r="K192" s="364"/>
    </row>
    <row r="193" s="1" customFormat="1" ht="15" customHeight="1">
      <c r="B193" s="341"/>
      <c r="C193" s="377" t="s">
        <v>969</v>
      </c>
      <c r="D193" s="316"/>
      <c r="E193" s="316"/>
      <c r="F193" s="339" t="s">
        <v>879</v>
      </c>
      <c r="G193" s="316"/>
      <c r="H193" s="316" t="s">
        <v>970</v>
      </c>
      <c r="I193" s="316" t="s">
        <v>908</v>
      </c>
      <c r="J193" s="316"/>
      <c r="K193" s="364"/>
    </row>
    <row r="194" s="1" customFormat="1" ht="15" customHeight="1">
      <c r="B194" s="370"/>
      <c r="C194" s="379"/>
      <c r="D194" s="350"/>
      <c r="E194" s="350"/>
      <c r="F194" s="350"/>
      <c r="G194" s="350"/>
      <c r="H194" s="350"/>
      <c r="I194" s="350"/>
      <c r="J194" s="350"/>
      <c r="K194" s="371"/>
    </row>
    <row r="195" s="1" customFormat="1" ht="18.75" customHeight="1">
      <c r="B195" s="352"/>
      <c r="C195" s="362"/>
      <c r="D195" s="362"/>
      <c r="E195" s="362"/>
      <c r="F195" s="372"/>
      <c r="G195" s="362"/>
      <c r="H195" s="362"/>
      <c r="I195" s="362"/>
      <c r="J195" s="362"/>
      <c r="K195" s="352"/>
    </row>
    <row r="196" s="1" customFormat="1" ht="18.75" customHeight="1">
      <c r="B196" s="352"/>
      <c r="C196" s="362"/>
      <c r="D196" s="362"/>
      <c r="E196" s="362"/>
      <c r="F196" s="372"/>
      <c r="G196" s="362"/>
      <c r="H196" s="362"/>
      <c r="I196" s="362"/>
      <c r="J196" s="362"/>
      <c r="K196" s="352"/>
    </row>
    <row r="197" s="1" customFormat="1" ht="18.75" customHeight="1">
      <c r="B197" s="324"/>
      <c r="C197" s="324"/>
      <c r="D197" s="324"/>
      <c r="E197" s="324"/>
      <c r="F197" s="324"/>
      <c r="G197" s="324"/>
      <c r="H197" s="324"/>
      <c r="I197" s="324"/>
      <c r="J197" s="324"/>
      <c r="K197" s="324"/>
    </row>
    <row r="198" s="1" customFormat="1" ht="13.5">
      <c r="B198" s="303"/>
      <c r="C198" s="304"/>
      <c r="D198" s="304"/>
      <c r="E198" s="304"/>
      <c r="F198" s="304"/>
      <c r="G198" s="304"/>
      <c r="H198" s="304"/>
      <c r="I198" s="304"/>
      <c r="J198" s="304"/>
      <c r="K198" s="305"/>
    </row>
    <row r="199" s="1" customFormat="1" ht="21">
      <c r="B199" s="306"/>
      <c r="C199" s="307" t="s">
        <v>971</v>
      </c>
      <c r="D199" s="307"/>
      <c r="E199" s="307"/>
      <c r="F199" s="307"/>
      <c r="G199" s="307"/>
      <c r="H199" s="307"/>
      <c r="I199" s="307"/>
      <c r="J199" s="307"/>
      <c r="K199" s="308"/>
    </row>
    <row r="200" s="1" customFormat="1" ht="25.5" customHeight="1">
      <c r="B200" s="306"/>
      <c r="C200" s="380" t="s">
        <v>972</v>
      </c>
      <c r="D200" s="380"/>
      <c r="E200" s="380"/>
      <c r="F200" s="380" t="s">
        <v>973</v>
      </c>
      <c r="G200" s="381"/>
      <c r="H200" s="380" t="s">
        <v>974</v>
      </c>
      <c r="I200" s="380"/>
      <c r="J200" s="380"/>
      <c r="K200" s="308"/>
    </row>
    <row r="201" s="1" customFormat="1" ht="5.25" customHeight="1">
      <c r="B201" s="341"/>
      <c r="C201" s="336"/>
      <c r="D201" s="336"/>
      <c r="E201" s="336"/>
      <c r="F201" s="336"/>
      <c r="G201" s="362"/>
      <c r="H201" s="336"/>
      <c r="I201" s="336"/>
      <c r="J201" s="336"/>
      <c r="K201" s="364"/>
    </row>
    <row r="202" s="1" customFormat="1" ht="15" customHeight="1">
      <c r="B202" s="341"/>
      <c r="C202" s="316" t="s">
        <v>964</v>
      </c>
      <c r="D202" s="316"/>
      <c r="E202" s="316"/>
      <c r="F202" s="339" t="s">
        <v>43</v>
      </c>
      <c r="G202" s="316"/>
      <c r="H202" s="316" t="s">
        <v>975</v>
      </c>
      <c r="I202" s="316"/>
      <c r="J202" s="316"/>
      <c r="K202" s="364"/>
    </row>
    <row r="203" s="1" customFormat="1" ht="15" customHeight="1">
      <c r="B203" s="341"/>
      <c r="C203" s="316"/>
      <c r="D203" s="316"/>
      <c r="E203" s="316"/>
      <c r="F203" s="339" t="s">
        <v>44</v>
      </c>
      <c r="G203" s="316"/>
      <c r="H203" s="316" t="s">
        <v>976</v>
      </c>
      <c r="I203" s="316"/>
      <c r="J203" s="316"/>
      <c r="K203" s="364"/>
    </row>
    <row r="204" s="1" customFormat="1" ht="15" customHeight="1">
      <c r="B204" s="341"/>
      <c r="C204" s="316"/>
      <c r="D204" s="316"/>
      <c r="E204" s="316"/>
      <c r="F204" s="339" t="s">
        <v>47</v>
      </c>
      <c r="G204" s="316"/>
      <c r="H204" s="316" t="s">
        <v>977</v>
      </c>
      <c r="I204" s="316"/>
      <c r="J204" s="316"/>
      <c r="K204" s="364"/>
    </row>
    <row r="205" s="1" customFormat="1" ht="15" customHeight="1">
      <c r="B205" s="341"/>
      <c r="C205" s="316"/>
      <c r="D205" s="316"/>
      <c r="E205" s="316"/>
      <c r="F205" s="339" t="s">
        <v>45</v>
      </c>
      <c r="G205" s="316"/>
      <c r="H205" s="316" t="s">
        <v>978</v>
      </c>
      <c r="I205" s="316"/>
      <c r="J205" s="316"/>
      <c r="K205" s="364"/>
    </row>
    <row r="206" s="1" customFormat="1" ht="15" customHeight="1">
      <c r="B206" s="341"/>
      <c r="C206" s="316"/>
      <c r="D206" s="316"/>
      <c r="E206" s="316"/>
      <c r="F206" s="339" t="s">
        <v>46</v>
      </c>
      <c r="G206" s="316"/>
      <c r="H206" s="316" t="s">
        <v>979</v>
      </c>
      <c r="I206" s="316"/>
      <c r="J206" s="316"/>
      <c r="K206" s="364"/>
    </row>
    <row r="207" s="1" customFormat="1" ht="15" customHeight="1">
      <c r="B207" s="341"/>
      <c r="C207" s="316"/>
      <c r="D207" s="316"/>
      <c r="E207" s="316"/>
      <c r="F207" s="339"/>
      <c r="G207" s="316"/>
      <c r="H207" s="316"/>
      <c r="I207" s="316"/>
      <c r="J207" s="316"/>
      <c r="K207" s="364"/>
    </row>
    <row r="208" s="1" customFormat="1" ht="15" customHeight="1">
      <c r="B208" s="341"/>
      <c r="C208" s="316" t="s">
        <v>920</v>
      </c>
      <c r="D208" s="316"/>
      <c r="E208" s="316"/>
      <c r="F208" s="339" t="s">
        <v>79</v>
      </c>
      <c r="G208" s="316"/>
      <c r="H208" s="316" t="s">
        <v>980</v>
      </c>
      <c r="I208" s="316"/>
      <c r="J208" s="316"/>
      <c r="K208" s="364"/>
    </row>
    <row r="209" s="1" customFormat="1" ht="15" customHeight="1">
      <c r="B209" s="341"/>
      <c r="C209" s="316"/>
      <c r="D209" s="316"/>
      <c r="E209" s="316"/>
      <c r="F209" s="339" t="s">
        <v>815</v>
      </c>
      <c r="G209" s="316"/>
      <c r="H209" s="316" t="s">
        <v>816</v>
      </c>
      <c r="I209" s="316"/>
      <c r="J209" s="316"/>
      <c r="K209" s="364"/>
    </row>
    <row r="210" s="1" customFormat="1" ht="15" customHeight="1">
      <c r="B210" s="341"/>
      <c r="C210" s="316"/>
      <c r="D210" s="316"/>
      <c r="E210" s="316"/>
      <c r="F210" s="339" t="s">
        <v>813</v>
      </c>
      <c r="G210" s="316"/>
      <c r="H210" s="316" t="s">
        <v>981</v>
      </c>
      <c r="I210" s="316"/>
      <c r="J210" s="316"/>
      <c r="K210" s="364"/>
    </row>
    <row r="211" s="1" customFormat="1" ht="15" customHeight="1">
      <c r="B211" s="382"/>
      <c r="C211" s="316"/>
      <c r="D211" s="316"/>
      <c r="E211" s="316"/>
      <c r="F211" s="339" t="s">
        <v>817</v>
      </c>
      <c r="G211" s="377"/>
      <c r="H211" s="368" t="s">
        <v>818</v>
      </c>
      <c r="I211" s="368"/>
      <c r="J211" s="368"/>
      <c r="K211" s="383"/>
    </row>
    <row r="212" s="1" customFormat="1" ht="15" customHeight="1">
      <c r="B212" s="382"/>
      <c r="C212" s="316"/>
      <c r="D212" s="316"/>
      <c r="E212" s="316"/>
      <c r="F212" s="339" t="s">
        <v>819</v>
      </c>
      <c r="G212" s="377"/>
      <c r="H212" s="368" t="s">
        <v>787</v>
      </c>
      <c r="I212" s="368"/>
      <c r="J212" s="368"/>
      <c r="K212" s="383"/>
    </row>
    <row r="213" s="1" customFormat="1" ht="15" customHeight="1">
      <c r="B213" s="382"/>
      <c r="C213" s="316"/>
      <c r="D213" s="316"/>
      <c r="E213" s="316"/>
      <c r="F213" s="339"/>
      <c r="G213" s="377"/>
      <c r="H213" s="368"/>
      <c r="I213" s="368"/>
      <c r="J213" s="368"/>
      <c r="K213" s="383"/>
    </row>
    <row r="214" s="1" customFormat="1" ht="15" customHeight="1">
      <c r="B214" s="382"/>
      <c r="C214" s="316" t="s">
        <v>944</v>
      </c>
      <c r="D214" s="316"/>
      <c r="E214" s="316"/>
      <c r="F214" s="339">
        <v>1</v>
      </c>
      <c r="G214" s="377"/>
      <c r="H214" s="368" t="s">
        <v>982</v>
      </c>
      <c r="I214" s="368"/>
      <c r="J214" s="368"/>
      <c r="K214" s="383"/>
    </row>
    <row r="215" s="1" customFormat="1" ht="15" customHeight="1">
      <c r="B215" s="382"/>
      <c r="C215" s="316"/>
      <c r="D215" s="316"/>
      <c r="E215" s="316"/>
      <c r="F215" s="339">
        <v>2</v>
      </c>
      <c r="G215" s="377"/>
      <c r="H215" s="368" t="s">
        <v>983</v>
      </c>
      <c r="I215" s="368"/>
      <c r="J215" s="368"/>
      <c r="K215" s="383"/>
    </row>
    <row r="216" s="1" customFormat="1" ht="15" customHeight="1">
      <c r="B216" s="382"/>
      <c r="C216" s="316"/>
      <c r="D216" s="316"/>
      <c r="E216" s="316"/>
      <c r="F216" s="339">
        <v>3</v>
      </c>
      <c r="G216" s="377"/>
      <c r="H216" s="368" t="s">
        <v>984</v>
      </c>
      <c r="I216" s="368"/>
      <c r="J216" s="368"/>
      <c r="K216" s="383"/>
    </row>
    <row r="217" s="1" customFormat="1" ht="15" customHeight="1">
      <c r="B217" s="382"/>
      <c r="C217" s="316"/>
      <c r="D217" s="316"/>
      <c r="E217" s="316"/>
      <c r="F217" s="339">
        <v>4</v>
      </c>
      <c r="G217" s="377"/>
      <c r="H217" s="368" t="s">
        <v>985</v>
      </c>
      <c r="I217" s="368"/>
      <c r="J217" s="368"/>
      <c r="K217" s="383"/>
    </row>
    <row r="218" s="1" customFormat="1" ht="12.75" customHeight="1">
      <c r="B218" s="384"/>
      <c r="C218" s="385"/>
      <c r="D218" s="385"/>
      <c r="E218" s="385"/>
      <c r="F218" s="385"/>
      <c r="G218" s="385"/>
      <c r="H218" s="385"/>
      <c r="I218" s="385"/>
      <c r="J218" s="385"/>
      <c r="K218" s="38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107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Oprava oplocení a chodníků MŠ Tylova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15. 4. 2021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0"/>
      <c r="B27" s="141"/>
      <c r="C27" s="140"/>
      <c r="D27" s="140"/>
      <c r="E27" s="142" t="s">
        <v>110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ROUND((SUM(BE82:BE162)),  2)</f>
        <v>0</v>
      </c>
      <c r="G33" s="40"/>
      <c r="H33" s="40"/>
      <c r="I33" s="150">
        <v>0.20999999999999999</v>
      </c>
      <c r="J33" s="149">
        <f>ROUND(((SUM(BE82:BE162))*I33),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ROUND((SUM(BF82:BF162)),  2)</f>
        <v>0</v>
      </c>
      <c r="G34" s="40"/>
      <c r="H34" s="40"/>
      <c r="I34" s="150">
        <v>0.14999999999999999</v>
      </c>
      <c r="J34" s="149">
        <f>ROUND(((SUM(BF82:BF162))*I34),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ROUND((SUM(BG82:BG162)),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ROUND((SUM(BH82:BH162)),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ROUND((SUM(BI82:BI162)),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Oprava oplocení a chodníků MŠ Tylova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2021-015-01 - Bourací práce - oplocení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MŠ Tylova 37, Ostrava- Zábřeh</v>
      </c>
      <c r="G52" s="42"/>
      <c r="H52" s="42"/>
      <c r="I52" s="34" t="s">
        <v>23</v>
      </c>
      <c r="J52" s="74" t="str">
        <f>IF(J12="","",J12)</f>
        <v>15. 4. 2021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Statutární město Ostrava, Prokešovo nám. 1803/8</v>
      </c>
      <c r="G54" s="42"/>
      <c r="H54" s="42"/>
      <c r="I54" s="34" t="s">
        <v>31</v>
      </c>
      <c r="J54" s="38" t="str">
        <f>E21</f>
        <v>ČOS exim s.r.o., Alešova 26, České Budějovice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Dana Mlejnková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112</v>
      </c>
      <c r="D57" s="164"/>
      <c r="E57" s="164"/>
      <c r="F57" s="164"/>
      <c r="G57" s="164"/>
      <c r="H57" s="164"/>
      <c r="I57" s="164"/>
      <c r="J57" s="165" t="s">
        <v>113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114</v>
      </c>
    </row>
    <row r="60" s="9" customFormat="1" ht="24.96" customHeight="1">
      <c r="A60" s="9"/>
      <c r="B60" s="167"/>
      <c r="C60" s="168"/>
      <c r="D60" s="169" t="s">
        <v>115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116</v>
      </c>
      <c r="E61" s="176"/>
      <c r="F61" s="176"/>
      <c r="G61" s="176"/>
      <c r="H61" s="176"/>
      <c r="I61" s="176"/>
      <c r="J61" s="177">
        <f>J84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117</v>
      </c>
      <c r="E62" s="176"/>
      <c r="F62" s="176"/>
      <c r="G62" s="176"/>
      <c r="H62" s="176"/>
      <c r="I62" s="176"/>
      <c r="J62" s="177">
        <f>J124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118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Oprava oplocení a chodníků MŠ Tylova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108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2021-015-01 - Bourací práce - oplocení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MŠ Tylova 37, Ostrava- Zábřeh</v>
      </c>
      <c r="G76" s="42"/>
      <c r="H76" s="42"/>
      <c r="I76" s="34" t="s">
        <v>23</v>
      </c>
      <c r="J76" s="74" t="str">
        <f>IF(J12="","",J12)</f>
        <v>15. 4. 2021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40.05" customHeight="1">
      <c r="A78" s="40"/>
      <c r="B78" s="41"/>
      <c r="C78" s="34" t="s">
        <v>25</v>
      </c>
      <c r="D78" s="42"/>
      <c r="E78" s="42"/>
      <c r="F78" s="29" t="str">
        <f>E15</f>
        <v>Statutární město Ostrava, Prokešovo nám. 1803/8</v>
      </c>
      <c r="G78" s="42"/>
      <c r="H78" s="42"/>
      <c r="I78" s="34" t="s">
        <v>31</v>
      </c>
      <c r="J78" s="38" t="str">
        <f>E21</f>
        <v>ČOS exim s.r.o., Alešova 26, České Budějovice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29</v>
      </c>
      <c r="D79" s="42"/>
      <c r="E79" s="42"/>
      <c r="F79" s="29" t="str">
        <f>IF(E18="","",E18)</f>
        <v>Vyplň údaj</v>
      </c>
      <c r="G79" s="42"/>
      <c r="H79" s="42"/>
      <c r="I79" s="34" t="s">
        <v>34</v>
      </c>
      <c r="J79" s="38" t="str">
        <f>E24</f>
        <v>Ing. Dana Mlejnková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119</v>
      </c>
      <c r="D81" s="182" t="s">
        <v>57</v>
      </c>
      <c r="E81" s="182" t="s">
        <v>53</v>
      </c>
      <c r="F81" s="182" t="s">
        <v>54</v>
      </c>
      <c r="G81" s="182" t="s">
        <v>120</v>
      </c>
      <c r="H81" s="182" t="s">
        <v>121</v>
      </c>
      <c r="I81" s="182" t="s">
        <v>122</v>
      </c>
      <c r="J81" s="182" t="s">
        <v>113</v>
      </c>
      <c r="K81" s="183" t="s">
        <v>123</v>
      </c>
      <c r="L81" s="184"/>
      <c r="M81" s="94" t="s">
        <v>19</v>
      </c>
      <c r="N81" s="95" t="s">
        <v>42</v>
      </c>
      <c r="O81" s="95" t="s">
        <v>124</v>
      </c>
      <c r="P81" s="95" t="s">
        <v>125</v>
      </c>
      <c r="Q81" s="95" t="s">
        <v>126</v>
      </c>
      <c r="R81" s="95" t="s">
        <v>127</v>
      </c>
      <c r="S81" s="95" t="s">
        <v>128</v>
      </c>
      <c r="T81" s="96" t="s">
        <v>129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130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</f>
        <v>0</v>
      </c>
      <c r="Q82" s="98"/>
      <c r="R82" s="187">
        <f>R83</f>
        <v>0</v>
      </c>
      <c r="S82" s="98"/>
      <c r="T82" s="188">
        <f>T83</f>
        <v>30.576735000000003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71</v>
      </c>
      <c r="AU82" s="19" t="s">
        <v>114</v>
      </c>
      <c r="BK82" s="189">
        <f>BK83</f>
        <v>0</v>
      </c>
    </row>
    <row r="83" s="12" customFormat="1" ht="25.92" customHeight="1">
      <c r="A83" s="12"/>
      <c r="B83" s="190"/>
      <c r="C83" s="191"/>
      <c r="D83" s="192" t="s">
        <v>71</v>
      </c>
      <c r="E83" s="193" t="s">
        <v>131</v>
      </c>
      <c r="F83" s="193" t="s">
        <v>132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P84+P124</f>
        <v>0</v>
      </c>
      <c r="Q83" s="198"/>
      <c r="R83" s="199">
        <f>R84+R124</f>
        <v>0</v>
      </c>
      <c r="S83" s="198"/>
      <c r="T83" s="200">
        <f>T84+T124</f>
        <v>30.576735000000003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80</v>
      </c>
      <c r="AT83" s="202" t="s">
        <v>71</v>
      </c>
      <c r="AU83" s="202" t="s">
        <v>72</v>
      </c>
      <c r="AY83" s="201" t="s">
        <v>133</v>
      </c>
      <c r="BK83" s="203">
        <f>BK84+BK124</f>
        <v>0</v>
      </c>
    </row>
    <row r="84" s="12" customFormat="1" ht="22.8" customHeight="1">
      <c r="A84" s="12"/>
      <c r="B84" s="190"/>
      <c r="C84" s="191"/>
      <c r="D84" s="192" t="s">
        <v>71</v>
      </c>
      <c r="E84" s="204" t="s">
        <v>134</v>
      </c>
      <c r="F84" s="204" t="s">
        <v>135</v>
      </c>
      <c r="G84" s="191"/>
      <c r="H84" s="191"/>
      <c r="I84" s="194"/>
      <c r="J84" s="205">
        <f>BK84</f>
        <v>0</v>
      </c>
      <c r="K84" s="191"/>
      <c r="L84" s="196"/>
      <c r="M84" s="197"/>
      <c r="N84" s="198"/>
      <c r="O84" s="198"/>
      <c r="P84" s="199">
        <f>SUM(P85:P123)</f>
        <v>0</v>
      </c>
      <c r="Q84" s="198"/>
      <c r="R84" s="199">
        <f>SUM(R85:R123)</f>
        <v>0</v>
      </c>
      <c r="S84" s="198"/>
      <c r="T84" s="200">
        <f>SUM(T85:T123)</f>
        <v>30.576735000000003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80</v>
      </c>
      <c r="AT84" s="202" t="s">
        <v>71</v>
      </c>
      <c r="AU84" s="202" t="s">
        <v>80</v>
      </c>
      <c r="AY84" s="201" t="s">
        <v>133</v>
      </c>
      <c r="BK84" s="203">
        <f>SUM(BK85:BK123)</f>
        <v>0</v>
      </c>
    </row>
    <row r="85" s="2" customFormat="1" ht="16.5" customHeight="1">
      <c r="A85" s="40"/>
      <c r="B85" s="41"/>
      <c r="C85" s="206" t="s">
        <v>80</v>
      </c>
      <c r="D85" s="206" t="s">
        <v>136</v>
      </c>
      <c r="E85" s="207" t="s">
        <v>137</v>
      </c>
      <c r="F85" s="208" t="s">
        <v>138</v>
      </c>
      <c r="G85" s="209" t="s">
        <v>139</v>
      </c>
      <c r="H85" s="210">
        <v>61.866</v>
      </c>
      <c r="I85" s="211"/>
      <c r="J85" s="212">
        <f>ROUND(I85*H85,2)</f>
        <v>0</v>
      </c>
      <c r="K85" s="208" t="s">
        <v>19</v>
      </c>
      <c r="L85" s="46"/>
      <c r="M85" s="213" t="s">
        <v>19</v>
      </c>
      <c r="N85" s="214" t="s">
        <v>43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0.20000000000000001</v>
      </c>
      <c r="T85" s="216">
        <f>S85*H85</f>
        <v>12.373200000000001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140</v>
      </c>
      <c r="AT85" s="217" t="s">
        <v>136</v>
      </c>
      <c r="AU85" s="217" t="s">
        <v>82</v>
      </c>
      <c r="AY85" s="19" t="s">
        <v>133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80</v>
      </c>
      <c r="BK85" s="218">
        <f>ROUND(I85*H85,2)</f>
        <v>0</v>
      </c>
      <c r="BL85" s="19" t="s">
        <v>140</v>
      </c>
      <c r="BM85" s="217" t="s">
        <v>141</v>
      </c>
    </row>
    <row r="86" s="2" customFormat="1">
      <c r="A86" s="40"/>
      <c r="B86" s="41"/>
      <c r="C86" s="42"/>
      <c r="D86" s="219" t="s">
        <v>142</v>
      </c>
      <c r="E86" s="42"/>
      <c r="F86" s="220" t="s">
        <v>143</v>
      </c>
      <c r="G86" s="42"/>
      <c r="H86" s="42"/>
      <c r="I86" s="221"/>
      <c r="J86" s="42"/>
      <c r="K86" s="42"/>
      <c r="L86" s="46"/>
      <c r="M86" s="222"/>
      <c r="N86" s="223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142</v>
      </c>
      <c r="AU86" s="19" t="s">
        <v>82</v>
      </c>
    </row>
    <row r="87" s="13" customFormat="1">
      <c r="A87" s="13"/>
      <c r="B87" s="224"/>
      <c r="C87" s="225"/>
      <c r="D87" s="219" t="s">
        <v>144</v>
      </c>
      <c r="E87" s="226" t="s">
        <v>19</v>
      </c>
      <c r="F87" s="227" t="s">
        <v>145</v>
      </c>
      <c r="G87" s="225"/>
      <c r="H87" s="226" t="s">
        <v>19</v>
      </c>
      <c r="I87" s="228"/>
      <c r="J87" s="225"/>
      <c r="K87" s="225"/>
      <c r="L87" s="229"/>
      <c r="M87" s="230"/>
      <c r="N87" s="231"/>
      <c r="O87" s="231"/>
      <c r="P87" s="231"/>
      <c r="Q87" s="231"/>
      <c r="R87" s="231"/>
      <c r="S87" s="231"/>
      <c r="T87" s="232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3" t="s">
        <v>144</v>
      </c>
      <c r="AU87" s="233" t="s">
        <v>82</v>
      </c>
      <c r="AV87" s="13" t="s">
        <v>80</v>
      </c>
      <c r="AW87" s="13" t="s">
        <v>33</v>
      </c>
      <c r="AX87" s="13" t="s">
        <v>72</v>
      </c>
      <c r="AY87" s="233" t="s">
        <v>133</v>
      </c>
    </row>
    <row r="88" s="13" customFormat="1">
      <c r="A88" s="13"/>
      <c r="B88" s="224"/>
      <c r="C88" s="225"/>
      <c r="D88" s="219" t="s">
        <v>144</v>
      </c>
      <c r="E88" s="226" t="s">
        <v>19</v>
      </c>
      <c r="F88" s="227" t="s">
        <v>146</v>
      </c>
      <c r="G88" s="225"/>
      <c r="H88" s="226" t="s">
        <v>19</v>
      </c>
      <c r="I88" s="228"/>
      <c r="J88" s="225"/>
      <c r="K88" s="225"/>
      <c r="L88" s="229"/>
      <c r="M88" s="230"/>
      <c r="N88" s="231"/>
      <c r="O88" s="231"/>
      <c r="P88" s="231"/>
      <c r="Q88" s="231"/>
      <c r="R88" s="231"/>
      <c r="S88" s="231"/>
      <c r="T88" s="232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3" t="s">
        <v>144</v>
      </c>
      <c r="AU88" s="233" t="s">
        <v>82</v>
      </c>
      <c r="AV88" s="13" t="s">
        <v>80</v>
      </c>
      <c r="AW88" s="13" t="s">
        <v>33</v>
      </c>
      <c r="AX88" s="13" t="s">
        <v>72</v>
      </c>
      <c r="AY88" s="233" t="s">
        <v>133</v>
      </c>
    </row>
    <row r="89" s="13" customFormat="1">
      <c r="A89" s="13"/>
      <c r="B89" s="224"/>
      <c r="C89" s="225"/>
      <c r="D89" s="219" t="s">
        <v>144</v>
      </c>
      <c r="E89" s="226" t="s">
        <v>19</v>
      </c>
      <c r="F89" s="227" t="s">
        <v>147</v>
      </c>
      <c r="G89" s="225"/>
      <c r="H89" s="226" t="s">
        <v>19</v>
      </c>
      <c r="I89" s="228"/>
      <c r="J89" s="225"/>
      <c r="K89" s="225"/>
      <c r="L89" s="229"/>
      <c r="M89" s="230"/>
      <c r="N89" s="231"/>
      <c r="O89" s="231"/>
      <c r="P89" s="231"/>
      <c r="Q89" s="231"/>
      <c r="R89" s="231"/>
      <c r="S89" s="231"/>
      <c r="T89" s="232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3" t="s">
        <v>144</v>
      </c>
      <c r="AU89" s="233" t="s">
        <v>82</v>
      </c>
      <c r="AV89" s="13" t="s">
        <v>80</v>
      </c>
      <c r="AW89" s="13" t="s">
        <v>33</v>
      </c>
      <c r="AX89" s="13" t="s">
        <v>72</v>
      </c>
      <c r="AY89" s="233" t="s">
        <v>133</v>
      </c>
    </row>
    <row r="90" s="14" customFormat="1">
      <c r="A90" s="14"/>
      <c r="B90" s="234"/>
      <c r="C90" s="235"/>
      <c r="D90" s="219" t="s">
        <v>144</v>
      </c>
      <c r="E90" s="236" t="s">
        <v>19</v>
      </c>
      <c r="F90" s="237" t="s">
        <v>148</v>
      </c>
      <c r="G90" s="235"/>
      <c r="H90" s="238">
        <v>61.866</v>
      </c>
      <c r="I90" s="239"/>
      <c r="J90" s="235"/>
      <c r="K90" s="235"/>
      <c r="L90" s="240"/>
      <c r="M90" s="241"/>
      <c r="N90" s="242"/>
      <c r="O90" s="242"/>
      <c r="P90" s="242"/>
      <c r="Q90" s="242"/>
      <c r="R90" s="242"/>
      <c r="S90" s="242"/>
      <c r="T90" s="243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4" t="s">
        <v>144</v>
      </c>
      <c r="AU90" s="244" t="s">
        <v>82</v>
      </c>
      <c r="AV90" s="14" t="s">
        <v>82</v>
      </c>
      <c r="AW90" s="14" t="s">
        <v>33</v>
      </c>
      <c r="AX90" s="14" t="s">
        <v>72</v>
      </c>
      <c r="AY90" s="244" t="s">
        <v>133</v>
      </c>
    </row>
    <row r="91" s="15" customFormat="1">
      <c r="A91" s="15"/>
      <c r="B91" s="245"/>
      <c r="C91" s="246"/>
      <c r="D91" s="219" t="s">
        <v>144</v>
      </c>
      <c r="E91" s="247" t="s">
        <v>19</v>
      </c>
      <c r="F91" s="248" t="s">
        <v>149</v>
      </c>
      <c r="G91" s="246"/>
      <c r="H91" s="249">
        <v>61.866</v>
      </c>
      <c r="I91" s="250"/>
      <c r="J91" s="246"/>
      <c r="K91" s="246"/>
      <c r="L91" s="251"/>
      <c r="M91" s="252"/>
      <c r="N91" s="253"/>
      <c r="O91" s="253"/>
      <c r="P91" s="253"/>
      <c r="Q91" s="253"/>
      <c r="R91" s="253"/>
      <c r="S91" s="253"/>
      <c r="T91" s="254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T91" s="255" t="s">
        <v>144</v>
      </c>
      <c r="AU91" s="255" t="s">
        <v>82</v>
      </c>
      <c r="AV91" s="15" t="s">
        <v>140</v>
      </c>
      <c r="AW91" s="15" t="s">
        <v>33</v>
      </c>
      <c r="AX91" s="15" t="s">
        <v>80</v>
      </c>
      <c r="AY91" s="255" t="s">
        <v>133</v>
      </c>
    </row>
    <row r="92" s="2" customFormat="1" ht="16.5" customHeight="1">
      <c r="A92" s="40"/>
      <c r="B92" s="41"/>
      <c r="C92" s="206" t="s">
        <v>82</v>
      </c>
      <c r="D92" s="206" t="s">
        <v>136</v>
      </c>
      <c r="E92" s="207" t="s">
        <v>150</v>
      </c>
      <c r="F92" s="208" t="s">
        <v>151</v>
      </c>
      <c r="G92" s="209" t="s">
        <v>152</v>
      </c>
      <c r="H92" s="210">
        <v>94</v>
      </c>
      <c r="I92" s="211"/>
      <c r="J92" s="212">
        <f>ROUND(I92*H92,2)</f>
        <v>0</v>
      </c>
      <c r="K92" s="208" t="s">
        <v>153</v>
      </c>
      <c r="L92" s="46"/>
      <c r="M92" s="213" t="s">
        <v>19</v>
      </c>
      <c r="N92" s="214" t="s">
        <v>43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0.16500000000000001</v>
      </c>
      <c r="T92" s="216">
        <f>S92*H92</f>
        <v>15.510000000000002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140</v>
      </c>
      <c r="AT92" s="217" t="s">
        <v>136</v>
      </c>
      <c r="AU92" s="217" t="s">
        <v>82</v>
      </c>
      <c r="AY92" s="19" t="s">
        <v>133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80</v>
      </c>
      <c r="BK92" s="218">
        <f>ROUND(I92*H92,2)</f>
        <v>0</v>
      </c>
      <c r="BL92" s="19" t="s">
        <v>140</v>
      </c>
      <c r="BM92" s="217" t="s">
        <v>154</v>
      </c>
    </row>
    <row r="93" s="2" customFormat="1">
      <c r="A93" s="40"/>
      <c r="B93" s="41"/>
      <c r="C93" s="42"/>
      <c r="D93" s="219" t="s">
        <v>142</v>
      </c>
      <c r="E93" s="42"/>
      <c r="F93" s="220" t="s">
        <v>155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142</v>
      </c>
      <c r="AU93" s="19" t="s">
        <v>82</v>
      </c>
    </row>
    <row r="94" s="13" customFormat="1">
      <c r="A94" s="13"/>
      <c r="B94" s="224"/>
      <c r="C94" s="225"/>
      <c r="D94" s="219" t="s">
        <v>144</v>
      </c>
      <c r="E94" s="226" t="s">
        <v>19</v>
      </c>
      <c r="F94" s="227" t="s">
        <v>145</v>
      </c>
      <c r="G94" s="225"/>
      <c r="H94" s="226" t="s">
        <v>19</v>
      </c>
      <c r="I94" s="228"/>
      <c r="J94" s="225"/>
      <c r="K94" s="225"/>
      <c r="L94" s="229"/>
      <c r="M94" s="230"/>
      <c r="N94" s="231"/>
      <c r="O94" s="231"/>
      <c r="P94" s="231"/>
      <c r="Q94" s="231"/>
      <c r="R94" s="231"/>
      <c r="S94" s="231"/>
      <c r="T94" s="23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3" t="s">
        <v>144</v>
      </c>
      <c r="AU94" s="233" t="s">
        <v>82</v>
      </c>
      <c r="AV94" s="13" t="s">
        <v>80</v>
      </c>
      <c r="AW94" s="13" t="s">
        <v>33</v>
      </c>
      <c r="AX94" s="13" t="s">
        <v>72</v>
      </c>
      <c r="AY94" s="233" t="s">
        <v>133</v>
      </c>
    </row>
    <row r="95" s="13" customFormat="1">
      <c r="A95" s="13"/>
      <c r="B95" s="224"/>
      <c r="C95" s="225"/>
      <c r="D95" s="219" t="s">
        <v>144</v>
      </c>
      <c r="E95" s="226" t="s">
        <v>19</v>
      </c>
      <c r="F95" s="227" t="s">
        <v>146</v>
      </c>
      <c r="G95" s="225"/>
      <c r="H95" s="226" t="s">
        <v>19</v>
      </c>
      <c r="I95" s="228"/>
      <c r="J95" s="225"/>
      <c r="K95" s="225"/>
      <c r="L95" s="229"/>
      <c r="M95" s="230"/>
      <c r="N95" s="231"/>
      <c r="O95" s="231"/>
      <c r="P95" s="231"/>
      <c r="Q95" s="231"/>
      <c r="R95" s="231"/>
      <c r="S95" s="231"/>
      <c r="T95" s="23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3" t="s">
        <v>144</v>
      </c>
      <c r="AU95" s="233" t="s">
        <v>82</v>
      </c>
      <c r="AV95" s="13" t="s">
        <v>80</v>
      </c>
      <c r="AW95" s="13" t="s">
        <v>33</v>
      </c>
      <c r="AX95" s="13" t="s">
        <v>72</v>
      </c>
      <c r="AY95" s="233" t="s">
        <v>133</v>
      </c>
    </row>
    <row r="96" s="13" customFormat="1">
      <c r="A96" s="13"/>
      <c r="B96" s="224"/>
      <c r="C96" s="225"/>
      <c r="D96" s="219" t="s">
        <v>144</v>
      </c>
      <c r="E96" s="226" t="s">
        <v>19</v>
      </c>
      <c r="F96" s="227" t="s">
        <v>156</v>
      </c>
      <c r="G96" s="225"/>
      <c r="H96" s="226" t="s">
        <v>19</v>
      </c>
      <c r="I96" s="228"/>
      <c r="J96" s="225"/>
      <c r="K96" s="225"/>
      <c r="L96" s="229"/>
      <c r="M96" s="230"/>
      <c r="N96" s="231"/>
      <c r="O96" s="231"/>
      <c r="P96" s="231"/>
      <c r="Q96" s="231"/>
      <c r="R96" s="231"/>
      <c r="S96" s="231"/>
      <c r="T96" s="23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3" t="s">
        <v>144</v>
      </c>
      <c r="AU96" s="233" t="s">
        <v>82</v>
      </c>
      <c r="AV96" s="13" t="s">
        <v>80</v>
      </c>
      <c r="AW96" s="13" t="s">
        <v>33</v>
      </c>
      <c r="AX96" s="13" t="s">
        <v>72</v>
      </c>
      <c r="AY96" s="233" t="s">
        <v>133</v>
      </c>
    </row>
    <row r="97" s="14" customFormat="1">
      <c r="A97" s="14"/>
      <c r="B97" s="234"/>
      <c r="C97" s="235"/>
      <c r="D97" s="219" t="s">
        <v>144</v>
      </c>
      <c r="E97" s="236" t="s">
        <v>19</v>
      </c>
      <c r="F97" s="237" t="s">
        <v>157</v>
      </c>
      <c r="G97" s="235"/>
      <c r="H97" s="238">
        <v>88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4" t="s">
        <v>144</v>
      </c>
      <c r="AU97" s="244" t="s">
        <v>82</v>
      </c>
      <c r="AV97" s="14" t="s">
        <v>82</v>
      </c>
      <c r="AW97" s="14" t="s">
        <v>33</v>
      </c>
      <c r="AX97" s="14" t="s">
        <v>72</v>
      </c>
      <c r="AY97" s="244" t="s">
        <v>133</v>
      </c>
    </row>
    <row r="98" s="13" customFormat="1">
      <c r="A98" s="13"/>
      <c r="B98" s="224"/>
      <c r="C98" s="225"/>
      <c r="D98" s="219" t="s">
        <v>144</v>
      </c>
      <c r="E98" s="226" t="s">
        <v>19</v>
      </c>
      <c r="F98" s="227" t="s">
        <v>145</v>
      </c>
      <c r="G98" s="225"/>
      <c r="H98" s="226" t="s">
        <v>19</v>
      </c>
      <c r="I98" s="228"/>
      <c r="J98" s="225"/>
      <c r="K98" s="225"/>
      <c r="L98" s="229"/>
      <c r="M98" s="230"/>
      <c r="N98" s="231"/>
      <c r="O98" s="231"/>
      <c r="P98" s="231"/>
      <c r="Q98" s="231"/>
      <c r="R98" s="231"/>
      <c r="S98" s="231"/>
      <c r="T98" s="23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3" t="s">
        <v>144</v>
      </c>
      <c r="AU98" s="233" t="s">
        <v>82</v>
      </c>
      <c r="AV98" s="13" t="s">
        <v>80</v>
      </c>
      <c r="AW98" s="13" t="s">
        <v>33</v>
      </c>
      <c r="AX98" s="13" t="s">
        <v>72</v>
      </c>
      <c r="AY98" s="233" t="s">
        <v>133</v>
      </c>
    </row>
    <row r="99" s="13" customFormat="1">
      <c r="A99" s="13"/>
      <c r="B99" s="224"/>
      <c r="C99" s="225"/>
      <c r="D99" s="219" t="s">
        <v>144</v>
      </c>
      <c r="E99" s="226" t="s">
        <v>19</v>
      </c>
      <c r="F99" s="227" t="s">
        <v>146</v>
      </c>
      <c r="G99" s="225"/>
      <c r="H99" s="226" t="s">
        <v>19</v>
      </c>
      <c r="I99" s="228"/>
      <c r="J99" s="225"/>
      <c r="K99" s="225"/>
      <c r="L99" s="229"/>
      <c r="M99" s="230"/>
      <c r="N99" s="231"/>
      <c r="O99" s="231"/>
      <c r="P99" s="231"/>
      <c r="Q99" s="231"/>
      <c r="R99" s="231"/>
      <c r="S99" s="231"/>
      <c r="T99" s="23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3" t="s">
        <v>144</v>
      </c>
      <c r="AU99" s="233" t="s">
        <v>82</v>
      </c>
      <c r="AV99" s="13" t="s">
        <v>80</v>
      </c>
      <c r="AW99" s="13" t="s">
        <v>33</v>
      </c>
      <c r="AX99" s="13" t="s">
        <v>72</v>
      </c>
      <c r="AY99" s="233" t="s">
        <v>133</v>
      </c>
    </row>
    <row r="100" s="13" customFormat="1">
      <c r="A100" s="13"/>
      <c r="B100" s="224"/>
      <c r="C100" s="225"/>
      <c r="D100" s="219" t="s">
        <v>144</v>
      </c>
      <c r="E100" s="226" t="s">
        <v>19</v>
      </c>
      <c r="F100" s="227" t="s">
        <v>158</v>
      </c>
      <c r="G100" s="225"/>
      <c r="H100" s="226" t="s">
        <v>19</v>
      </c>
      <c r="I100" s="228"/>
      <c r="J100" s="225"/>
      <c r="K100" s="225"/>
      <c r="L100" s="229"/>
      <c r="M100" s="230"/>
      <c r="N100" s="231"/>
      <c r="O100" s="231"/>
      <c r="P100" s="231"/>
      <c r="Q100" s="231"/>
      <c r="R100" s="231"/>
      <c r="S100" s="231"/>
      <c r="T100" s="23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3" t="s">
        <v>144</v>
      </c>
      <c r="AU100" s="233" t="s">
        <v>82</v>
      </c>
      <c r="AV100" s="13" t="s">
        <v>80</v>
      </c>
      <c r="AW100" s="13" t="s">
        <v>33</v>
      </c>
      <c r="AX100" s="13" t="s">
        <v>72</v>
      </c>
      <c r="AY100" s="233" t="s">
        <v>133</v>
      </c>
    </row>
    <row r="101" s="14" customFormat="1">
      <c r="A101" s="14"/>
      <c r="B101" s="234"/>
      <c r="C101" s="235"/>
      <c r="D101" s="219" t="s">
        <v>144</v>
      </c>
      <c r="E101" s="236" t="s">
        <v>19</v>
      </c>
      <c r="F101" s="237" t="s">
        <v>159</v>
      </c>
      <c r="G101" s="235"/>
      <c r="H101" s="238">
        <v>6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4" t="s">
        <v>144</v>
      </c>
      <c r="AU101" s="244" t="s">
        <v>82</v>
      </c>
      <c r="AV101" s="14" t="s">
        <v>82</v>
      </c>
      <c r="AW101" s="14" t="s">
        <v>33</v>
      </c>
      <c r="AX101" s="14" t="s">
        <v>72</v>
      </c>
      <c r="AY101" s="244" t="s">
        <v>133</v>
      </c>
    </row>
    <row r="102" s="15" customFormat="1">
      <c r="A102" s="15"/>
      <c r="B102" s="245"/>
      <c r="C102" s="246"/>
      <c r="D102" s="219" t="s">
        <v>144</v>
      </c>
      <c r="E102" s="247" t="s">
        <v>19</v>
      </c>
      <c r="F102" s="248" t="s">
        <v>149</v>
      </c>
      <c r="G102" s="246"/>
      <c r="H102" s="249">
        <v>94</v>
      </c>
      <c r="I102" s="250"/>
      <c r="J102" s="246"/>
      <c r="K102" s="246"/>
      <c r="L102" s="251"/>
      <c r="M102" s="252"/>
      <c r="N102" s="253"/>
      <c r="O102" s="253"/>
      <c r="P102" s="253"/>
      <c r="Q102" s="253"/>
      <c r="R102" s="253"/>
      <c r="S102" s="253"/>
      <c r="T102" s="254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5" t="s">
        <v>144</v>
      </c>
      <c r="AU102" s="255" t="s">
        <v>82</v>
      </c>
      <c r="AV102" s="15" t="s">
        <v>140</v>
      </c>
      <c r="AW102" s="15" t="s">
        <v>33</v>
      </c>
      <c r="AX102" s="15" t="s">
        <v>80</v>
      </c>
      <c r="AY102" s="255" t="s">
        <v>133</v>
      </c>
    </row>
    <row r="103" s="2" customFormat="1" ht="16.5" customHeight="1">
      <c r="A103" s="40"/>
      <c r="B103" s="41"/>
      <c r="C103" s="206" t="s">
        <v>160</v>
      </c>
      <c r="D103" s="206" t="s">
        <v>136</v>
      </c>
      <c r="E103" s="207" t="s">
        <v>161</v>
      </c>
      <c r="F103" s="208" t="s">
        <v>162</v>
      </c>
      <c r="G103" s="209" t="s">
        <v>163</v>
      </c>
      <c r="H103" s="210">
        <v>206.22</v>
      </c>
      <c r="I103" s="211"/>
      <c r="J103" s="212">
        <f>ROUND(I103*H103,2)</f>
        <v>0</v>
      </c>
      <c r="K103" s="208" t="s">
        <v>153</v>
      </c>
      <c r="L103" s="46"/>
      <c r="M103" s="213" t="s">
        <v>19</v>
      </c>
      <c r="N103" s="214" t="s">
        <v>43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0.0092499999999999995</v>
      </c>
      <c r="T103" s="216">
        <f>S103*H103</f>
        <v>1.907535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140</v>
      </c>
      <c r="AT103" s="217" t="s">
        <v>136</v>
      </c>
      <c r="AU103" s="217" t="s">
        <v>82</v>
      </c>
      <c r="AY103" s="19" t="s">
        <v>133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80</v>
      </c>
      <c r="BK103" s="218">
        <f>ROUND(I103*H103,2)</f>
        <v>0</v>
      </c>
      <c r="BL103" s="19" t="s">
        <v>140</v>
      </c>
      <c r="BM103" s="217" t="s">
        <v>164</v>
      </c>
    </row>
    <row r="104" s="2" customFormat="1">
      <c r="A104" s="40"/>
      <c r="B104" s="41"/>
      <c r="C104" s="42"/>
      <c r="D104" s="219" t="s">
        <v>142</v>
      </c>
      <c r="E104" s="42"/>
      <c r="F104" s="220" t="s">
        <v>165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142</v>
      </c>
      <c r="AU104" s="19" t="s">
        <v>82</v>
      </c>
    </row>
    <row r="105" s="13" customFormat="1">
      <c r="A105" s="13"/>
      <c r="B105" s="224"/>
      <c r="C105" s="225"/>
      <c r="D105" s="219" t="s">
        <v>144</v>
      </c>
      <c r="E105" s="226" t="s">
        <v>19</v>
      </c>
      <c r="F105" s="227" t="s">
        <v>145</v>
      </c>
      <c r="G105" s="225"/>
      <c r="H105" s="226" t="s">
        <v>19</v>
      </c>
      <c r="I105" s="228"/>
      <c r="J105" s="225"/>
      <c r="K105" s="225"/>
      <c r="L105" s="229"/>
      <c r="M105" s="230"/>
      <c r="N105" s="231"/>
      <c r="O105" s="231"/>
      <c r="P105" s="231"/>
      <c r="Q105" s="231"/>
      <c r="R105" s="231"/>
      <c r="S105" s="231"/>
      <c r="T105" s="23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144</v>
      </c>
      <c r="AU105" s="233" t="s">
        <v>82</v>
      </c>
      <c r="AV105" s="13" t="s">
        <v>80</v>
      </c>
      <c r="AW105" s="13" t="s">
        <v>33</v>
      </c>
      <c r="AX105" s="13" t="s">
        <v>72</v>
      </c>
      <c r="AY105" s="233" t="s">
        <v>133</v>
      </c>
    </row>
    <row r="106" s="13" customFormat="1">
      <c r="A106" s="13"/>
      <c r="B106" s="224"/>
      <c r="C106" s="225"/>
      <c r="D106" s="219" t="s">
        <v>144</v>
      </c>
      <c r="E106" s="226" t="s">
        <v>19</v>
      </c>
      <c r="F106" s="227" t="s">
        <v>146</v>
      </c>
      <c r="G106" s="225"/>
      <c r="H106" s="226" t="s">
        <v>19</v>
      </c>
      <c r="I106" s="228"/>
      <c r="J106" s="225"/>
      <c r="K106" s="225"/>
      <c r="L106" s="229"/>
      <c r="M106" s="230"/>
      <c r="N106" s="231"/>
      <c r="O106" s="231"/>
      <c r="P106" s="231"/>
      <c r="Q106" s="231"/>
      <c r="R106" s="231"/>
      <c r="S106" s="231"/>
      <c r="T106" s="23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3" t="s">
        <v>144</v>
      </c>
      <c r="AU106" s="233" t="s">
        <v>82</v>
      </c>
      <c r="AV106" s="13" t="s">
        <v>80</v>
      </c>
      <c r="AW106" s="13" t="s">
        <v>33</v>
      </c>
      <c r="AX106" s="13" t="s">
        <v>72</v>
      </c>
      <c r="AY106" s="233" t="s">
        <v>133</v>
      </c>
    </row>
    <row r="107" s="13" customFormat="1">
      <c r="A107" s="13"/>
      <c r="B107" s="224"/>
      <c r="C107" s="225"/>
      <c r="D107" s="219" t="s">
        <v>144</v>
      </c>
      <c r="E107" s="226" t="s">
        <v>19</v>
      </c>
      <c r="F107" s="227" t="s">
        <v>166</v>
      </c>
      <c r="G107" s="225"/>
      <c r="H107" s="226" t="s">
        <v>19</v>
      </c>
      <c r="I107" s="228"/>
      <c r="J107" s="225"/>
      <c r="K107" s="225"/>
      <c r="L107" s="229"/>
      <c r="M107" s="230"/>
      <c r="N107" s="231"/>
      <c r="O107" s="231"/>
      <c r="P107" s="231"/>
      <c r="Q107" s="231"/>
      <c r="R107" s="231"/>
      <c r="S107" s="231"/>
      <c r="T107" s="23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3" t="s">
        <v>144</v>
      </c>
      <c r="AU107" s="233" t="s">
        <v>82</v>
      </c>
      <c r="AV107" s="13" t="s">
        <v>80</v>
      </c>
      <c r="AW107" s="13" t="s">
        <v>33</v>
      </c>
      <c r="AX107" s="13" t="s">
        <v>72</v>
      </c>
      <c r="AY107" s="233" t="s">
        <v>133</v>
      </c>
    </row>
    <row r="108" s="14" customFormat="1">
      <c r="A108" s="14"/>
      <c r="B108" s="234"/>
      <c r="C108" s="235"/>
      <c r="D108" s="219" t="s">
        <v>144</v>
      </c>
      <c r="E108" s="236" t="s">
        <v>19</v>
      </c>
      <c r="F108" s="237" t="s">
        <v>167</v>
      </c>
      <c r="G108" s="235"/>
      <c r="H108" s="238">
        <v>206.22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4" t="s">
        <v>144</v>
      </c>
      <c r="AU108" s="244" t="s">
        <v>82</v>
      </c>
      <c r="AV108" s="14" t="s">
        <v>82</v>
      </c>
      <c r="AW108" s="14" t="s">
        <v>33</v>
      </c>
      <c r="AX108" s="14" t="s">
        <v>72</v>
      </c>
      <c r="AY108" s="244" t="s">
        <v>133</v>
      </c>
    </row>
    <row r="109" s="15" customFormat="1">
      <c r="A109" s="15"/>
      <c r="B109" s="245"/>
      <c r="C109" s="246"/>
      <c r="D109" s="219" t="s">
        <v>144</v>
      </c>
      <c r="E109" s="247" t="s">
        <v>19</v>
      </c>
      <c r="F109" s="248" t="s">
        <v>149</v>
      </c>
      <c r="G109" s="246"/>
      <c r="H109" s="249">
        <v>206.22</v>
      </c>
      <c r="I109" s="250"/>
      <c r="J109" s="246"/>
      <c r="K109" s="246"/>
      <c r="L109" s="251"/>
      <c r="M109" s="252"/>
      <c r="N109" s="253"/>
      <c r="O109" s="253"/>
      <c r="P109" s="253"/>
      <c r="Q109" s="253"/>
      <c r="R109" s="253"/>
      <c r="S109" s="253"/>
      <c r="T109" s="254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5" t="s">
        <v>144</v>
      </c>
      <c r="AU109" s="255" t="s">
        <v>82</v>
      </c>
      <c r="AV109" s="15" t="s">
        <v>140</v>
      </c>
      <c r="AW109" s="15" t="s">
        <v>33</v>
      </c>
      <c r="AX109" s="15" t="s">
        <v>80</v>
      </c>
      <c r="AY109" s="255" t="s">
        <v>133</v>
      </c>
    </row>
    <row r="110" s="2" customFormat="1" ht="16.5" customHeight="1">
      <c r="A110" s="40"/>
      <c r="B110" s="41"/>
      <c r="C110" s="206" t="s">
        <v>140</v>
      </c>
      <c r="D110" s="206" t="s">
        <v>136</v>
      </c>
      <c r="E110" s="207" t="s">
        <v>168</v>
      </c>
      <c r="F110" s="208" t="s">
        <v>169</v>
      </c>
      <c r="G110" s="209" t="s">
        <v>152</v>
      </c>
      <c r="H110" s="210">
        <v>3</v>
      </c>
      <c r="I110" s="211"/>
      <c r="J110" s="212">
        <f>ROUND(I110*H110,2)</f>
        <v>0</v>
      </c>
      <c r="K110" s="208" t="s">
        <v>153</v>
      </c>
      <c r="L110" s="46"/>
      <c r="M110" s="213" t="s">
        <v>19</v>
      </c>
      <c r="N110" s="214" t="s">
        <v>43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0.192</v>
      </c>
      <c r="T110" s="216">
        <f>S110*H110</f>
        <v>0.57600000000000007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140</v>
      </c>
      <c r="AT110" s="217" t="s">
        <v>136</v>
      </c>
      <c r="AU110" s="217" t="s">
        <v>82</v>
      </c>
      <c r="AY110" s="19" t="s">
        <v>133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80</v>
      </c>
      <c r="BK110" s="218">
        <f>ROUND(I110*H110,2)</f>
        <v>0</v>
      </c>
      <c r="BL110" s="19" t="s">
        <v>140</v>
      </c>
      <c r="BM110" s="217" t="s">
        <v>170</v>
      </c>
    </row>
    <row r="111" s="2" customFormat="1">
      <c r="A111" s="40"/>
      <c r="B111" s="41"/>
      <c r="C111" s="42"/>
      <c r="D111" s="219" t="s">
        <v>142</v>
      </c>
      <c r="E111" s="42"/>
      <c r="F111" s="220" t="s">
        <v>171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142</v>
      </c>
      <c r="AU111" s="19" t="s">
        <v>82</v>
      </c>
    </row>
    <row r="112" s="13" customFormat="1">
      <c r="A112" s="13"/>
      <c r="B112" s="224"/>
      <c r="C112" s="225"/>
      <c r="D112" s="219" t="s">
        <v>144</v>
      </c>
      <c r="E112" s="226" t="s">
        <v>19</v>
      </c>
      <c r="F112" s="227" t="s">
        <v>145</v>
      </c>
      <c r="G112" s="225"/>
      <c r="H112" s="226" t="s">
        <v>19</v>
      </c>
      <c r="I112" s="228"/>
      <c r="J112" s="225"/>
      <c r="K112" s="225"/>
      <c r="L112" s="229"/>
      <c r="M112" s="230"/>
      <c r="N112" s="231"/>
      <c r="O112" s="231"/>
      <c r="P112" s="231"/>
      <c r="Q112" s="231"/>
      <c r="R112" s="231"/>
      <c r="S112" s="231"/>
      <c r="T112" s="23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3" t="s">
        <v>144</v>
      </c>
      <c r="AU112" s="233" t="s">
        <v>82</v>
      </c>
      <c r="AV112" s="13" t="s">
        <v>80</v>
      </c>
      <c r="AW112" s="13" t="s">
        <v>33</v>
      </c>
      <c r="AX112" s="13" t="s">
        <v>72</v>
      </c>
      <c r="AY112" s="233" t="s">
        <v>133</v>
      </c>
    </row>
    <row r="113" s="13" customFormat="1">
      <c r="A113" s="13"/>
      <c r="B113" s="224"/>
      <c r="C113" s="225"/>
      <c r="D113" s="219" t="s">
        <v>144</v>
      </c>
      <c r="E113" s="226" t="s">
        <v>19</v>
      </c>
      <c r="F113" s="227" t="s">
        <v>146</v>
      </c>
      <c r="G113" s="225"/>
      <c r="H113" s="226" t="s">
        <v>19</v>
      </c>
      <c r="I113" s="228"/>
      <c r="J113" s="225"/>
      <c r="K113" s="225"/>
      <c r="L113" s="229"/>
      <c r="M113" s="230"/>
      <c r="N113" s="231"/>
      <c r="O113" s="231"/>
      <c r="P113" s="231"/>
      <c r="Q113" s="231"/>
      <c r="R113" s="231"/>
      <c r="S113" s="231"/>
      <c r="T113" s="23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3" t="s">
        <v>144</v>
      </c>
      <c r="AU113" s="233" t="s">
        <v>82</v>
      </c>
      <c r="AV113" s="13" t="s">
        <v>80</v>
      </c>
      <c r="AW113" s="13" t="s">
        <v>33</v>
      </c>
      <c r="AX113" s="13" t="s">
        <v>72</v>
      </c>
      <c r="AY113" s="233" t="s">
        <v>133</v>
      </c>
    </row>
    <row r="114" s="13" customFormat="1">
      <c r="A114" s="13"/>
      <c r="B114" s="224"/>
      <c r="C114" s="225"/>
      <c r="D114" s="219" t="s">
        <v>144</v>
      </c>
      <c r="E114" s="226" t="s">
        <v>19</v>
      </c>
      <c r="F114" s="227" t="s">
        <v>172</v>
      </c>
      <c r="G114" s="225"/>
      <c r="H114" s="226" t="s">
        <v>19</v>
      </c>
      <c r="I114" s="228"/>
      <c r="J114" s="225"/>
      <c r="K114" s="225"/>
      <c r="L114" s="229"/>
      <c r="M114" s="230"/>
      <c r="N114" s="231"/>
      <c r="O114" s="231"/>
      <c r="P114" s="231"/>
      <c r="Q114" s="231"/>
      <c r="R114" s="231"/>
      <c r="S114" s="231"/>
      <c r="T114" s="23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3" t="s">
        <v>144</v>
      </c>
      <c r="AU114" s="233" t="s">
        <v>82</v>
      </c>
      <c r="AV114" s="13" t="s">
        <v>80</v>
      </c>
      <c r="AW114" s="13" t="s">
        <v>33</v>
      </c>
      <c r="AX114" s="13" t="s">
        <v>72</v>
      </c>
      <c r="AY114" s="233" t="s">
        <v>133</v>
      </c>
    </row>
    <row r="115" s="14" customFormat="1">
      <c r="A115" s="14"/>
      <c r="B115" s="234"/>
      <c r="C115" s="235"/>
      <c r="D115" s="219" t="s">
        <v>144</v>
      </c>
      <c r="E115" s="236" t="s">
        <v>19</v>
      </c>
      <c r="F115" s="237" t="s">
        <v>160</v>
      </c>
      <c r="G115" s="235"/>
      <c r="H115" s="238">
        <v>3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4" t="s">
        <v>144</v>
      </c>
      <c r="AU115" s="244" t="s">
        <v>82</v>
      </c>
      <c r="AV115" s="14" t="s">
        <v>82</v>
      </c>
      <c r="AW115" s="14" t="s">
        <v>33</v>
      </c>
      <c r="AX115" s="14" t="s">
        <v>72</v>
      </c>
      <c r="AY115" s="244" t="s">
        <v>133</v>
      </c>
    </row>
    <row r="116" s="15" customFormat="1">
      <c r="A116" s="15"/>
      <c r="B116" s="245"/>
      <c r="C116" s="246"/>
      <c r="D116" s="219" t="s">
        <v>144</v>
      </c>
      <c r="E116" s="247" t="s">
        <v>19</v>
      </c>
      <c r="F116" s="248" t="s">
        <v>149</v>
      </c>
      <c r="G116" s="246"/>
      <c r="H116" s="249">
        <v>3</v>
      </c>
      <c r="I116" s="250"/>
      <c r="J116" s="246"/>
      <c r="K116" s="246"/>
      <c r="L116" s="251"/>
      <c r="M116" s="252"/>
      <c r="N116" s="253"/>
      <c r="O116" s="253"/>
      <c r="P116" s="253"/>
      <c r="Q116" s="253"/>
      <c r="R116" s="253"/>
      <c r="S116" s="253"/>
      <c r="T116" s="254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5" t="s">
        <v>144</v>
      </c>
      <c r="AU116" s="255" t="s">
        <v>82</v>
      </c>
      <c r="AV116" s="15" t="s">
        <v>140</v>
      </c>
      <c r="AW116" s="15" t="s">
        <v>33</v>
      </c>
      <c r="AX116" s="15" t="s">
        <v>80</v>
      </c>
      <c r="AY116" s="255" t="s">
        <v>133</v>
      </c>
    </row>
    <row r="117" s="2" customFormat="1" ht="16.5" customHeight="1">
      <c r="A117" s="40"/>
      <c r="B117" s="41"/>
      <c r="C117" s="206" t="s">
        <v>173</v>
      </c>
      <c r="D117" s="206" t="s">
        <v>136</v>
      </c>
      <c r="E117" s="207" t="s">
        <v>174</v>
      </c>
      <c r="F117" s="208" t="s">
        <v>175</v>
      </c>
      <c r="G117" s="209" t="s">
        <v>152</v>
      </c>
      <c r="H117" s="210">
        <v>1</v>
      </c>
      <c r="I117" s="211"/>
      <c r="J117" s="212">
        <f>ROUND(I117*H117,2)</f>
        <v>0</v>
      </c>
      <c r="K117" s="208" t="s">
        <v>153</v>
      </c>
      <c r="L117" s="46"/>
      <c r="M117" s="213" t="s">
        <v>19</v>
      </c>
      <c r="N117" s="214" t="s">
        <v>43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0.20999999999999999</v>
      </c>
      <c r="T117" s="216">
        <f>S117*H117</f>
        <v>0.20999999999999999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140</v>
      </c>
      <c r="AT117" s="217" t="s">
        <v>136</v>
      </c>
      <c r="AU117" s="217" t="s">
        <v>82</v>
      </c>
      <c r="AY117" s="19" t="s">
        <v>133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80</v>
      </c>
      <c r="BK117" s="218">
        <f>ROUND(I117*H117,2)</f>
        <v>0</v>
      </c>
      <c r="BL117" s="19" t="s">
        <v>140</v>
      </c>
      <c r="BM117" s="217" t="s">
        <v>176</v>
      </c>
    </row>
    <row r="118" s="2" customFormat="1">
      <c r="A118" s="40"/>
      <c r="B118" s="41"/>
      <c r="C118" s="42"/>
      <c r="D118" s="219" t="s">
        <v>142</v>
      </c>
      <c r="E118" s="42"/>
      <c r="F118" s="220" t="s">
        <v>177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142</v>
      </c>
      <c r="AU118" s="19" t="s">
        <v>82</v>
      </c>
    </row>
    <row r="119" s="13" customFormat="1">
      <c r="A119" s="13"/>
      <c r="B119" s="224"/>
      <c r="C119" s="225"/>
      <c r="D119" s="219" t="s">
        <v>144</v>
      </c>
      <c r="E119" s="226" t="s">
        <v>19</v>
      </c>
      <c r="F119" s="227" t="s">
        <v>145</v>
      </c>
      <c r="G119" s="225"/>
      <c r="H119" s="226" t="s">
        <v>19</v>
      </c>
      <c r="I119" s="228"/>
      <c r="J119" s="225"/>
      <c r="K119" s="225"/>
      <c r="L119" s="229"/>
      <c r="M119" s="230"/>
      <c r="N119" s="231"/>
      <c r="O119" s="231"/>
      <c r="P119" s="231"/>
      <c r="Q119" s="231"/>
      <c r="R119" s="231"/>
      <c r="S119" s="231"/>
      <c r="T119" s="23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3" t="s">
        <v>144</v>
      </c>
      <c r="AU119" s="233" t="s">
        <v>82</v>
      </c>
      <c r="AV119" s="13" t="s">
        <v>80</v>
      </c>
      <c r="AW119" s="13" t="s">
        <v>33</v>
      </c>
      <c r="AX119" s="13" t="s">
        <v>72</v>
      </c>
      <c r="AY119" s="233" t="s">
        <v>133</v>
      </c>
    </row>
    <row r="120" s="13" customFormat="1">
      <c r="A120" s="13"/>
      <c r="B120" s="224"/>
      <c r="C120" s="225"/>
      <c r="D120" s="219" t="s">
        <v>144</v>
      </c>
      <c r="E120" s="226" t="s">
        <v>19</v>
      </c>
      <c r="F120" s="227" t="s">
        <v>146</v>
      </c>
      <c r="G120" s="225"/>
      <c r="H120" s="226" t="s">
        <v>19</v>
      </c>
      <c r="I120" s="228"/>
      <c r="J120" s="225"/>
      <c r="K120" s="225"/>
      <c r="L120" s="229"/>
      <c r="M120" s="230"/>
      <c r="N120" s="231"/>
      <c r="O120" s="231"/>
      <c r="P120" s="231"/>
      <c r="Q120" s="231"/>
      <c r="R120" s="231"/>
      <c r="S120" s="231"/>
      <c r="T120" s="23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3" t="s">
        <v>144</v>
      </c>
      <c r="AU120" s="233" t="s">
        <v>82</v>
      </c>
      <c r="AV120" s="13" t="s">
        <v>80</v>
      </c>
      <c r="AW120" s="13" t="s">
        <v>33</v>
      </c>
      <c r="AX120" s="13" t="s">
        <v>72</v>
      </c>
      <c r="AY120" s="233" t="s">
        <v>133</v>
      </c>
    </row>
    <row r="121" s="13" customFormat="1">
      <c r="A121" s="13"/>
      <c r="B121" s="224"/>
      <c r="C121" s="225"/>
      <c r="D121" s="219" t="s">
        <v>144</v>
      </c>
      <c r="E121" s="226" t="s">
        <v>19</v>
      </c>
      <c r="F121" s="227" t="s">
        <v>178</v>
      </c>
      <c r="G121" s="225"/>
      <c r="H121" s="226" t="s">
        <v>19</v>
      </c>
      <c r="I121" s="228"/>
      <c r="J121" s="225"/>
      <c r="K121" s="225"/>
      <c r="L121" s="229"/>
      <c r="M121" s="230"/>
      <c r="N121" s="231"/>
      <c r="O121" s="231"/>
      <c r="P121" s="231"/>
      <c r="Q121" s="231"/>
      <c r="R121" s="231"/>
      <c r="S121" s="231"/>
      <c r="T121" s="23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3" t="s">
        <v>144</v>
      </c>
      <c r="AU121" s="233" t="s">
        <v>82</v>
      </c>
      <c r="AV121" s="13" t="s">
        <v>80</v>
      </c>
      <c r="AW121" s="13" t="s">
        <v>33</v>
      </c>
      <c r="AX121" s="13" t="s">
        <v>72</v>
      </c>
      <c r="AY121" s="233" t="s">
        <v>133</v>
      </c>
    </row>
    <row r="122" s="14" customFormat="1">
      <c r="A122" s="14"/>
      <c r="B122" s="234"/>
      <c r="C122" s="235"/>
      <c r="D122" s="219" t="s">
        <v>144</v>
      </c>
      <c r="E122" s="236" t="s">
        <v>19</v>
      </c>
      <c r="F122" s="237" t="s">
        <v>80</v>
      </c>
      <c r="G122" s="235"/>
      <c r="H122" s="238">
        <v>1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4" t="s">
        <v>144</v>
      </c>
      <c r="AU122" s="244" t="s">
        <v>82</v>
      </c>
      <c r="AV122" s="14" t="s">
        <v>82</v>
      </c>
      <c r="AW122" s="14" t="s">
        <v>33</v>
      </c>
      <c r="AX122" s="14" t="s">
        <v>72</v>
      </c>
      <c r="AY122" s="244" t="s">
        <v>133</v>
      </c>
    </row>
    <row r="123" s="15" customFormat="1">
      <c r="A123" s="15"/>
      <c r="B123" s="245"/>
      <c r="C123" s="246"/>
      <c r="D123" s="219" t="s">
        <v>144</v>
      </c>
      <c r="E123" s="247" t="s">
        <v>19</v>
      </c>
      <c r="F123" s="248" t="s">
        <v>149</v>
      </c>
      <c r="G123" s="246"/>
      <c r="H123" s="249">
        <v>1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5" t="s">
        <v>144</v>
      </c>
      <c r="AU123" s="255" t="s">
        <v>82</v>
      </c>
      <c r="AV123" s="15" t="s">
        <v>140</v>
      </c>
      <c r="AW123" s="15" t="s">
        <v>33</v>
      </c>
      <c r="AX123" s="15" t="s">
        <v>80</v>
      </c>
      <c r="AY123" s="255" t="s">
        <v>133</v>
      </c>
    </row>
    <row r="124" s="12" customFormat="1" ht="22.8" customHeight="1">
      <c r="A124" s="12"/>
      <c r="B124" s="190"/>
      <c r="C124" s="191"/>
      <c r="D124" s="192" t="s">
        <v>71</v>
      </c>
      <c r="E124" s="204" t="s">
        <v>179</v>
      </c>
      <c r="F124" s="204" t="s">
        <v>180</v>
      </c>
      <c r="G124" s="191"/>
      <c r="H124" s="191"/>
      <c r="I124" s="194"/>
      <c r="J124" s="205">
        <f>BK124</f>
        <v>0</v>
      </c>
      <c r="K124" s="191"/>
      <c r="L124" s="196"/>
      <c r="M124" s="197"/>
      <c r="N124" s="198"/>
      <c r="O124" s="198"/>
      <c r="P124" s="199">
        <f>SUM(P125:P162)</f>
        <v>0</v>
      </c>
      <c r="Q124" s="198"/>
      <c r="R124" s="199">
        <f>SUM(R125:R162)</f>
        <v>0</v>
      </c>
      <c r="S124" s="198"/>
      <c r="T124" s="200">
        <f>SUM(T125:T162)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1" t="s">
        <v>80</v>
      </c>
      <c r="AT124" s="202" t="s">
        <v>71</v>
      </c>
      <c r="AU124" s="202" t="s">
        <v>80</v>
      </c>
      <c r="AY124" s="201" t="s">
        <v>133</v>
      </c>
      <c r="BK124" s="203">
        <f>SUM(BK125:BK162)</f>
        <v>0</v>
      </c>
    </row>
    <row r="125" s="2" customFormat="1" ht="16.5" customHeight="1">
      <c r="A125" s="40"/>
      <c r="B125" s="41"/>
      <c r="C125" s="206" t="s">
        <v>159</v>
      </c>
      <c r="D125" s="206" t="s">
        <v>136</v>
      </c>
      <c r="E125" s="207" t="s">
        <v>181</v>
      </c>
      <c r="F125" s="208" t="s">
        <v>182</v>
      </c>
      <c r="G125" s="209" t="s">
        <v>183</v>
      </c>
      <c r="H125" s="210">
        <v>18.204000000000001</v>
      </c>
      <c r="I125" s="211"/>
      <c r="J125" s="212">
        <f>ROUND(I125*H125,2)</f>
        <v>0</v>
      </c>
      <c r="K125" s="208" t="s">
        <v>153</v>
      </c>
      <c r="L125" s="46"/>
      <c r="M125" s="213" t="s">
        <v>19</v>
      </c>
      <c r="N125" s="214" t="s">
        <v>43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140</v>
      </c>
      <c r="AT125" s="217" t="s">
        <v>136</v>
      </c>
      <c r="AU125" s="217" t="s">
        <v>82</v>
      </c>
      <c r="AY125" s="19" t="s">
        <v>133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80</v>
      </c>
      <c r="BK125" s="218">
        <f>ROUND(I125*H125,2)</f>
        <v>0</v>
      </c>
      <c r="BL125" s="19" t="s">
        <v>140</v>
      </c>
      <c r="BM125" s="217" t="s">
        <v>184</v>
      </c>
    </row>
    <row r="126" s="2" customFormat="1">
      <c r="A126" s="40"/>
      <c r="B126" s="41"/>
      <c r="C126" s="42"/>
      <c r="D126" s="219" t="s">
        <v>142</v>
      </c>
      <c r="E126" s="42"/>
      <c r="F126" s="220" t="s">
        <v>185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142</v>
      </c>
      <c r="AU126" s="19" t="s">
        <v>82</v>
      </c>
    </row>
    <row r="127" s="14" customFormat="1">
      <c r="A127" s="14"/>
      <c r="B127" s="234"/>
      <c r="C127" s="235"/>
      <c r="D127" s="219" t="s">
        <v>144</v>
      </c>
      <c r="E127" s="236" t="s">
        <v>19</v>
      </c>
      <c r="F127" s="237" t="s">
        <v>186</v>
      </c>
      <c r="G127" s="235"/>
      <c r="H127" s="238">
        <v>15.51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4" t="s">
        <v>144</v>
      </c>
      <c r="AU127" s="244" t="s">
        <v>82</v>
      </c>
      <c r="AV127" s="14" t="s">
        <v>82</v>
      </c>
      <c r="AW127" s="14" t="s">
        <v>33</v>
      </c>
      <c r="AX127" s="14" t="s">
        <v>72</v>
      </c>
      <c r="AY127" s="244" t="s">
        <v>133</v>
      </c>
    </row>
    <row r="128" s="14" customFormat="1">
      <c r="A128" s="14"/>
      <c r="B128" s="234"/>
      <c r="C128" s="235"/>
      <c r="D128" s="219" t="s">
        <v>144</v>
      </c>
      <c r="E128" s="236" t="s">
        <v>19</v>
      </c>
      <c r="F128" s="237" t="s">
        <v>187</v>
      </c>
      <c r="G128" s="235"/>
      <c r="H128" s="238">
        <v>1.9079999999999999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4" t="s">
        <v>144</v>
      </c>
      <c r="AU128" s="244" t="s">
        <v>82</v>
      </c>
      <c r="AV128" s="14" t="s">
        <v>82</v>
      </c>
      <c r="AW128" s="14" t="s">
        <v>33</v>
      </c>
      <c r="AX128" s="14" t="s">
        <v>72</v>
      </c>
      <c r="AY128" s="244" t="s">
        <v>133</v>
      </c>
    </row>
    <row r="129" s="14" customFormat="1">
      <c r="A129" s="14"/>
      <c r="B129" s="234"/>
      <c r="C129" s="235"/>
      <c r="D129" s="219" t="s">
        <v>144</v>
      </c>
      <c r="E129" s="236" t="s">
        <v>19</v>
      </c>
      <c r="F129" s="237" t="s">
        <v>188</v>
      </c>
      <c r="G129" s="235"/>
      <c r="H129" s="238">
        <v>0.57599999999999996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4" t="s">
        <v>144</v>
      </c>
      <c r="AU129" s="244" t="s">
        <v>82</v>
      </c>
      <c r="AV129" s="14" t="s">
        <v>82</v>
      </c>
      <c r="AW129" s="14" t="s">
        <v>33</v>
      </c>
      <c r="AX129" s="14" t="s">
        <v>72</v>
      </c>
      <c r="AY129" s="244" t="s">
        <v>133</v>
      </c>
    </row>
    <row r="130" s="14" customFormat="1">
      <c r="A130" s="14"/>
      <c r="B130" s="234"/>
      <c r="C130" s="235"/>
      <c r="D130" s="219" t="s">
        <v>144</v>
      </c>
      <c r="E130" s="236" t="s">
        <v>19</v>
      </c>
      <c r="F130" s="237" t="s">
        <v>189</v>
      </c>
      <c r="G130" s="235"/>
      <c r="H130" s="238">
        <v>0.20999999999999999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4" t="s">
        <v>144</v>
      </c>
      <c r="AU130" s="244" t="s">
        <v>82</v>
      </c>
      <c r="AV130" s="14" t="s">
        <v>82</v>
      </c>
      <c r="AW130" s="14" t="s">
        <v>33</v>
      </c>
      <c r="AX130" s="14" t="s">
        <v>72</v>
      </c>
      <c r="AY130" s="244" t="s">
        <v>133</v>
      </c>
    </row>
    <row r="131" s="15" customFormat="1">
      <c r="A131" s="15"/>
      <c r="B131" s="245"/>
      <c r="C131" s="246"/>
      <c r="D131" s="219" t="s">
        <v>144</v>
      </c>
      <c r="E131" s="247" t="s">
        <v>19</v>
      </c>
      <c r="F131" s="248" t="s">
        <v>149</v>
      </c>
      <c r="G131" s="246"/>
      <c r="H131" s="249">
        <v>18.204000000000001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5" t="s">
        <v>144</v>
      </c>
      <c r="AU131" s="255" t="s">
        <v>82</v>
      </c>
      <c r="AV131" s="15" t="s">
        <v>140</v>
      </c>
      <c r="AW131" s="15" t="s">
        <v>33</v>
      </c>
      <c r="AX131" s="15" t="s">
        <v>80</v>
      </c>
      <c r="AY131" s="255" t="s">
        <v>133</v>
      </c>
    </row>
    <row r="132" s="2" customFormat="1" ht="16.5" customHeight="1">
      <c r="A132" s="40"/>
      <c r="B132" s="41"/>
      <c r="C132" s="206" t="s">
        <v>190</v>
      </c>
      <c r="D132" s="206" t="s">
        <v>136</v>
      </c>
      <c r="E132" s="207" t="s">
        <v>191</v>
      </c>
      <c r="F132" s="208" t="s">
        <v>192</v>
      </c>
      <c r="G132" s="209" t="s">
        <v>183</v>
      </c>
      <c r="H132" s="210">
        <v>182.03999999999999</v>
      </c>
      <c r="I132" s="211"/>
      <c r="J132" s="212">
        <f>ROUND(I132*H132,2)</f>
        <v>0</v>
      </c>
      <c r="K132" s="208" t="s">
        <v>153</v>
      </c>
      <c r="L132" s="46"/>
      <c r="M132" s="213" t="s">
        <v>19</v>
      </c>
      <c r="N132" s="214" t="s">
        <v>43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140</v>
      </c>
      <c r="AT132" s="217" t="s">
        <v>136</v>
      </c>
      <c r="AU132" s="217" t="s">
        <v>82</v>
      </c>
      <c r="AY132" s="19" t="s">
        <v>133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80</v>
      </c>
      <c r="BK132" s="218">
        <f>ROUND(I132*H132,2)</f>
        <v>0</v>
      </c>
      <c r="BL132" s="19" t="s">
        <v>140</v>
      </c>
      <c r="BM132" s="217" t="s">
        <v>193</v>
      </c>
    </row>
    <row r="133" s="2" customFormat="1">
      <c r="A133" s="40"/>
      <c r="B133" s="41"/>
      <c r="C133" s="42"/>
      <c r="D133" s="219" t="s">
        <v>142</v>
      </c>
      <c r="E133" s="42"/>
      <c r="F133" s="220" t="s">
        <v>194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142</v>
      </c>
      <c r="AU133" s="19" t="s">
        <v>82</v>
      </c>
    </row>
    <row r="134" s="14" customFormat="1">
      <c r="A134" s="14"/>
      <c r="B134" s="234"/>
      <c r="C134" s="235"/>
      <c r="D134" s="219" t="s">
        <v>144</v>
      </c>
      <c r="E134" s="236" t="s">
        <v>19</v>
      </c>
      <c r="F134" s="237" t="s">
        <v>195</v>
      </c>
      <c r="G134" s="235"/>
      <c r="H134" s="238">
        <v>15.51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4" t="s">
        <v>144</v>
      </c>
      <c r="AU134" s="244" t="s">
        <v>82</v>
      </c>
      <c r="AV134" s="14" t="s">
        <v>82</v>
      </c>
      <c r="AW134" s="14" t="s">
        <v>33</v>
      </c>
      <c r="AX134" s="14" t="s">
        <v>72</v>
      </c>
      <c r="AY134" s="244" t="s">
        <v>133</v>
      </c>
    </row>
    <row r="135" s="14" customFormat="1">
      <c r="A135" s="14"/>
      <c r="B135" s="234"/>
      <c r="C135" s="235"/>
      <c r="D135" s="219" t="s">
        <v>144</v>
      </c>
      <c r="E135" s="236" t="s">
        <v>19</v>
      </c>
      <c r="F135" s="237" t="s">
        <v>187</v>
      </c>
      <c r="G135" s="235"/>
      <c r="H135" s="238">
        <v>1.9079999999999999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4" t="s">
        <v>144</v>
      </c>
      <c r="AU135" s="244" t="s">
        <v>82</v>
      </c>
      <c r="AV135" s="14" t="s">
        <v>82</v>
      </c>
      <c r="AW135" s="14" t="s">
        <v>33</v>
      </c>
      <c r="AX135" s="14" t="s">
        <v>72</v>
      </c>
      <c r="AY135" s="244" t="s">
        <v>133</v>
      </c>
    </row>
    <row r="136" s="14" customFormat="1">
      <c r="A136" s="14"/>
      <c r="B136" s="234"/>
      <c r="C136" s="235"/>
      <c r="D136" s="219" t="s">
        <v>144</v>
      </c>
      <c r="E136" s="236" t="s">
        <v>19</v>
      </c>
      <c r="F136" s="237" t="s">
        <v>188</v>
      </c>
      <c r="G136" s="235"/>
      <c r="H136" s="238">
        <v>0.57599999999999996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4" t="s">
        <v>144</v>
      </c>
      <c r="AU136" s="244" t="s">
        <v>82</v>
      </c>
      <c r="AV136" s="14" t="s">
        <v>82</v>
      </c>
      <c r="AW136" s="14" t="s">
        <v>33</v>
      </c>
      <c r="AX136" s="14" t="s">
        <v>72</v>
      </c>
      <c r="AY136" s="244" t="s">
        <v>133</v>
      </c>
    </row>
    <row r="137" s="14" customFormat="1">
      <c r="A137" s="14"/>
      <c r="B137" s="234"/>
      <c r="C137" s="235"/>
      <c r="D137" s="219" t="s">
        <v>144</v>
      </c>
      <c r="E137" s="236" t="s">
        <v>19</v>
      </c>
      <c r="F137" s="237" t="s">
        <v>189</v>
      </c>
      <c r="G137" s="235"/>
      <c r="H137" s="238">
        <v>0.20999999999999999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4" t="s">
        <v>144</v>
      </c>
      <c r="AU137" s="244" t="s">
        <v>82</v>
      </c>
      <c r="AV137" s="14" t="s">
        <v>82</v>
      </c>
      <c r="AW137" s="14" t="s">
        <v>33</v>
      </c>
      <c r="AX137" s="14" t="s">
        <v>72</v>
      </c>
      <c r="AY137" s="244" t="s">
        <v>133</v>
      </c>
    </row>
    <row r="138" s="15" customFormat="1">
      <c r="A138" s="15"/>
      <c r="B138" s="245"/>
      <c r="C138" s="246"/>
      <c r="D138" s="219" t="s">
        <v>144</v>
      </c>
      <c r="E138" s="247" t="s">
        <v>19</v>
      </c>
      <c r="F138" s="248" t="s">
        <v>149</v>
      </c>
      <c r="G138" s="246"/>
      <c r="H138" s="249">
        <v>18.204000000000001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5" t="s">
        <v>144</v>
      </c>
      <c r="AU138" s="255" t="s">
        <v>82</v>
      </c>
      <c r="AV138" s="15" t="s">
        <v>140</v>
      </c>
      <c r="AW138" s="15" t="s">
        <v>33</v>
      </c>
      <c r="AX138" s="15" t="s">
        <v>80</v>
      </c>
      <c r="AY138" s="255" t="s">
        <v>133</v>
      </c>
    </row>
    <row r="139" s="14" customFormat="1">
      <c r="A139" s="14"/>
      <c r="B139" s="234"/>
      <c r="C139" s="235"/>
      <c r="D139" s="219" t="s">
        <v>144</v>
      </c>
      <c r="E139" s="235"/>
      <c r="F139" s="237" t="s">
        <v>196</v>
      </c>
      <c r="G139" s="235"/>
      <c r="H139" s="238">
        <v>182.03999999999999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4" t="s">
        <v>144</v>
      </c>
      <c r="AU139" s="244" t="s">
        <v>82</v>
      </c>
      <c r="AV139" s="14" t="s">
        <v>82</v>
      </c>
      <c r="AW139" s="14" t="s">
        <v>4</v>
      </c>
      <c r="AX139" s="14" t="s">
        <v>80</v>
      </c>
      <c r="AY139" s="244" t="s">
        <v>133</v>
      </c>
    </row>
    <row r="140" s="2" customFormat="1" ht="16.5" customHeight="1">
      <c r="A140" s="40"/>
      <c r="B140" s="41"/>
      <c r="C140" s="206" t="s">
        <v>197</v>
      </c>
      <c r="D140" s="206" t="s">
        <v>136</v>
      </c>
      <c r="E140" s="207" t="s">
        <v>198</v>
      </c>
      <c r="F140" s="208" t="s">
        <v>199</v>
      </c>
      <c r="G140" s="209" t="s">
        <v>183</v>
      </c>
      <c r="H140" s="210">
        <v>12.372999999999999</v>
      </c>
      <c r="I140" s="211"/>
      <c r="J140" s="212">
        <f>ROUND(I140*H140,2)</f>
        <v>0</v>
      </c>
      <c r="K140" s="208" t="s">
        <v>153</v>
      </c>
      <c r="L140" s="46"/>
      <c r="M140" s="213" t="s">
        <v>19</v>
      </c>
      <c r="N140" s="214" t="s">
        <v>43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140</v>
      </c>
      <c r="AT140" s="217" t="s">
        <v>136</v>
      </c>
      <c r="AU140" s="217" t="s">
        <v>82</v>
      </c>
      <c r="AY140" s="19" t="s">
        <v>133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80</v>
      </c>
      <c r="BK140" s="218">
        <f>ROUND(I140*H140,2)</f>
        <v>0</v>
      </c>
      <c r="BL140" s="19" t="s">
        <v>140</v>
      </c>
      <c r="BM140" s="217" t="s">
        <v>200</v>
      </c>
    </row>
    <row r="141" s="2" customFormat="1">
      <c r="A141" s="40"/>
      <c r="B141" s="41"/>
      <c r="C141" s="42"/>
      <c r="D141" s="219" t="s">
        <v>142</v>
      </c>
      <c r="E141" s="42"/>
      <c r="F141" s="220" t="s">
        <v>201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142</v>
      </c>
      <c r="AU141" s="19" t="s">
        <v>82</v>
      </c>
    </row>
    <row r="142" s="13" customFormat="1">
      <c r="A142" s="13"/>
      <c r="B142" s="224"/>
      <c r="C142" s="225"/>
      <c r="D142" s="219" t="s">
        <v>144</v>
      </c>
      <c r="E142" s="226" t="s">
        <v>19</v>
      </c>
      <c r="F142" s="227" t="s">
        <v>202</v>
      </c>
      <c r="G142" s="225"/>
      <c r="H142" s="226" t="s">
        <v>19</v>
      </c>
      <c r="I142" s="228"/>
      <c r="J142" s="225"/>
      <c r="K142" s="225"/>
      <c r="L142" s="229"/>
      <c r="M142" s="230"/>
      <c r="N142" s="231"/>
      <c r="O142" s="231"/>
      <c r="P142" s="231"/>
      <c r="Q142" s="231"/>
      <c r="R142" s="231"/>
      <c r="S142" s="231"/>
      <c r="T142" s="23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3" t="s">
        <v>144</v>
      </c>
      <c r="AU142" s="233" t="s">
        <v>82</v>
      </c>
      <c r="AV142" s="13" t="s">
        <v>80</v>
      </c>
      <c r="AW142" s="13" t="s">
        <v>33</v>
      </c>
      <c r="AX142" s="13" t="s">
        <v>72</v>
      </c>
      <c r="AY142" s="233" t="s">
        <v>133</v>
      </c>
    </row>
    <row r="143" s="14" customFormat="1">
      <c r="A143" s="14"/>
      <c r="B143" s="234"/>
      <c r="C143" s="235"/>
      <c r="D143" s="219" t="s">
        <v>144</v>
      </c>
      <c r="E143" s="236" t="s">
        <v>19</v>
      </c>
      <c r="F143" s="237" t="s">
        <v>203</v>
      </c>
      <c r="G143" s="235"/>
      <c r="H143" s="238">
        <v>12.372999999999999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4" t="s">
        <v>144</v>
      </c>
      <c r="AU143" s="244" t="s">
        <v>82</v>
      </c>
      <c r="AV143" s="14" t="s">
        <v>82</v>
      </c>
      <c r="AW143" s="14" t="s">
        <v>33</v>
      </c>
      <c r="AX143" s="14" t="s">
        <v>72</v>
      </c>
      <c r="AY143" s="244" t="s">
        <v>133</v>
      </c>
    </row>
    <row r="144" s="15" customFormat="1">
      <c r="A144" s="15"/>
      <c r="B144" s="245"/>
      <c r="C144" s="246"/>
      <c r="D144" s="219" t="s">
        <v>144</v>
      </c>
      <c r="E144" s="247" t="s">
        <v>19</v>
      </c>
      <c r="F144" s="248" t="s">
        <v>149</v>
      </c>
      <c r="G144" s="246"/>
      <c r="H144" s="249">
        <v>12.372999999999999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5" t="s">
        <v>144</v>
      </c>
      <c r="AU144" s="255" t="s">
        <v>82</v>
      </c>
      <c r="AV144" s="15" t="s">
        <v>140</v>
      </c>
      <c r="AW144" s="15" t="s">
        <v>33</v>
      </c>
      <c r="AX144" s="15" t="s">
        <v>80</v>
      </c>
      <c r="AY144" s="255" t="s">
        <v>133</v>
      </c>
    </row>
    <row r="145" s="2" customFormat="1" ht="16.5" customHeight="1">
      <c r="A145" s="40"/>
      <c r="B145" s="41"/>
      <c r="C145" s="206" t="s">
        <v>204</v>
      </c>
      <c r="D145" s="206" t="s">
        <v>136</v>
      </c>
      <c r="E145" s="207" t="s">
        <v>205</v>
      </c>
      <c r="F145" s="208" t="s">
        <v>206</v>
      </c>
      <c r="G145" s="209" t="s">
        <v>183</v>
      </c>
      <c r="H145" s="210">
        <v>133.72999999999999</v>
      </c>
      <c r="I145" s="211"/>
      <c r="J145" s="212">
        <f>ROUND(I145*H145,2)</f>
        <v>0</v>
      </c>
      <c r="K145" s="208" t="s">
        <v>153</v>
      </c>
      <c r="L145" s="46"/>
      <c r="M145" s="213" t="s">
        <v>19</v>
      </c>
      <c r="N145" s="214" t="s">
        <v>43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140</v>
      </c>
      <c r="AT145" s="217" t="s">
        <v>136</v>
      </c>
      <c r="AU145" s="217" t="s">
        <v>82</v>
      </c>
      <c r="AY145" s="19" t="s">
        <v>133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80</v>
      </c>
      <c r="BK145" s="218">
        <f>ROUND(I145*H145,2)</f>
        <v>0</v>
      </c>
      <c r="BL145" s="19" t="s">
        <v>140</v>
      </c>
      <c r="BM145" s="217" t="s">
        <v>207</v>
      </c>
    </row>
    <row r="146" s="2" customFormat="1">
      <c r="A146" s="40"/>
      <c r="B146" s="41"/>
      <c r="C146" s="42"/>
      <c r="D146" s="219" t="s">
        <v>142</v>
      </c>
      <c r="E146" s="42"/>
      <c r="F146" s="220" t="s">
        <v>208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142</v>
      </c>
      <c r="AU146" s="19" t="s">
        <v>82</v>
      </c>
    </row>
    <row r="147" s="13" customFormat="1">
      <c r="A147" s="13"/>
      <c r="B147" s="224"/>
      <c r="C147" s="225"/>
      <c r="D147" s="219" t="s">
        <v>144</v>
      </c>
      <c r="E147" s="226" t="s">
        <v>19</v>
      </c>
      <c r="F147" s="227" t="s">
        <v>202</v>
      </c>
      <c r="G147" s="225"/>
      <c r="H147" s="226" t="s">
        <v>19</v>
      </c>
      <c r="I147" s="228"/>
      <c r="J147" s="225"/>
      <c r="K147" s="225"/>
      <c r="L147" s="229"/>
      <c r="M147" s="230"/>
      <c r="N147" s="231"/>
      <c r="O147" s="231"/>
      <c r="P147" s="231"/>
      <c r="Q147" s="231"/>
      <c r="R147" s="231"/>
      <c r="S147" s="231"/>
      <c r="T147" s="23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3" t="s">
        <v>144</v>
      </c>
      <c r="AU147" s="233" t="s">
        <v>82</v>
      </c>
      <c r="AV147" s="13" t="s">
        <v>80</v>
      </c>
      <c r="AW147" s="13" t="s">
        <v>33</v>
      </c>
      <c r="AX147" s="13" t="s">
        <v>72</v>
      </c>
      <c r="AY147" s="233" t="s">
        <v>133</v>
      </c>
    </row>
    <row r="148" s="14" customFormat="1">
      <c r="A148" s="14"/>
      <c r="B148" s="234"/>
      <c r="C148" s="235"/>
      <c r="D148" s="219" t="s">
        <v>144</v>
      </c>
      <c r="E148" s="236" t="s">
        <v>19</v>
      </c>
      <c r="F148" s="237" t="s">
        <v>209</v>
      </c>
      <c r="G148" s="235"/>
      <c r="H148" s="238">
        <v>13.372999999999999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4" t="s">
        <v>144</v>
      </c>
      <c r="AU148" s="244" t="s">
        <v>82</v>
      </c>
      <c r="AV148" s="14" t="s">
        <v>82</v>
      </c>
      <c r="AW148" s="14" t="s">
        <v>33</v>
      </c>
      <c r="AX148" s="14" t="s">
        <v>72</v>
      </c>
      <c r="AY148" s="244" t="s">
        <v>133</v>
      </c>
    </row>
    <row r="149" s="15" customFormat="1">
      <c r="A149" s="15"/>
      <c r="B149" s="245"/>
      <c r="C149" s="246"/>
      <c r="D149" s="219" t="s">
        <v>144</v>
      </c>
      <c r="E149" s="247" t="s">
        <v>19</v>
      </c>
      <c r="F149" s="248" t="s">
        <v>149</v>
      </c>
      <c r="G149" s="246"/>
      <c r="H149" s="249">
        <v>13.372999999999999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5" t="s">
        <v>144</v>
      </c>
      <c r="AU149" s="255" t="s">
        <v>82</v>
      </c>
      <c r="AV149" s="15" t="s">
        <v>140</v>
      </c>
      <c r="AW149" s="15" t="s">
        <v>33</v>
      </c>
      <c r="AX149" s="15" t="s">
        <v>80</v>
      </c>
      <c r="AY149" s="255" t="s">
        <v>133</v>
      </c>
    </row>
    <row r="150" s="14" customFormat="1">
      <c r="A150" s="14"/>
      <c r="B150" s="234"/>
      <c r="C150" s="235"/>
      <c r="D150" s="219" t="s">
        <v>144</v>
      </c>
      <c r="E150" s="235"/>
      <c r="F150" s="237" t="s">
        <v>210</v>
      </c>
      <c r="G150" s="235"/>
      <c r="H150" s="238">
        <v>133.72999999999999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4" t="s">
        <v>144</v>
      </c>
      <c r="AU150" s="244" t="s">
        <v>82</v>
      </c>
      <c r="AV150" s="14" t="s">
        <v>82</v>
      </c>
      <c r="AW150" s="14" t="s">
        <v>4</v>
      </c>
      <c r="AX150" s="14" t="s">
        <v>80</v>
      </c>
      <c r="AY150" s="244" t="s">
        <v>133</v>
      </c>
    </row>
    <row r="151" s="2" customFormat="1" ht="21.75" customHeight="1">
      <c r="A151" s="40"/>
      <c r="B151" s="41"/>
      <c r="C151" s="206" t="s">
        <v>211</v>
      </c>
      <c r="D151" s="206" t="s">
        <v>136</v>
      </c>
      <c r="E151" s="207" t="s">
        <v>212</v>
      </c>
      <c r="F151" s="208" t="s">
        <v>213</v>
      </c>
      <c r="G151" s="209" t="s">
        <v>183</v>
      </c>
      <c r="H151" s="210">
        <v>12.372999999999999</v>
      </c>
      <c r="I151" s="211"/>
      <c r="J151" s="212">
        <f>ROUND(I151*H151,2)</f>
        <v>0</v>
      </c>
      <c r="K151" s="208" t="s">
        <v>153</v>
      </c>
      <c r="L151" s="46"/>
      <c r="M151" s="213" t="s">
        <v>19</v>
      </c>
      <c r="N151" s="214" t="s">
        <v>43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140</v>
      </c>
      <c r="AT151" s="217" t="s">
        <v>136</v>
      </c>
      <c r="AU151" s="217" t="s">
        <v>82</v>
      </c>
      <c r="AY151" s="19" t="s">
        <v>133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80</v>
      </c>
      <c r="BK151" s="218">
        <f>ROUND(I151*H151,2)</f>
        <v>0</v>
      </c>
      <c r="BL151" s="19" t="s">
        <v>140</v>
      </c>
      <c r="BM151" s="217" t="s">
        <v>214</v>
      </c>
    </row>
    <row r="152" s="2" customFormat="1">
      <c r="A152" s="40"/>
      <c r="B152" s="41"/>
      <c r="C152" s="42"/>
      <c r="D152" s="219" t="s">
        <v>142</v>
      </c>
      <c r="E152" s="42"/>
      <c r="F152" s="220" t="s">
        <v>215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142</v>
      </c>
      <c r="AU152" s="19" t="s">
        <v>82</v>
      </c>
    </row>
    <row r="153" s="13" customFormat="1">
      <c r="A153" s="13"/>
      <c r="B153" s="224"/>
      <c r="C153" s="225"/>
      <c r="D153" s="219" t="s">
        <v>144</v>
      </c>
      <c r="E153" s="226" t="s">
        <v>19</v>
      </c>
      <c r="F153" s="227" t="s">
        <v>202</v>
      </c>
      <c r="G153" s="225"/>
      <c r="H153" s="226" t="s">
        <v>19</v>
      </c>
      <c r="I153" s="228"/>
      <c r="J153" s="225"/>
      <c r="K153" s="225"/>
      <c r="L153" s="229"/>
      <c r="M153" s="230"/>
      <c r="N153" s="231"/>
      <c r="O153" s="231"/>
      <c r="P153" s="231"/>
      <c r="Q153" s="231"/>
      <c r="R153" s="231"/>
      <c r="S153" s="231"/>
      <c r="T153" s="23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3" t="s">
        <v>144</v>
      </c>
      <c r="AU153" s="233" t="s">
        <v>82</v>
      </c>
      <c r="AV153" s="13" t="s">
        <v>80</v>
      </c>
      <c r="AW153" s="13" t="s">
        <v>33</v>
      </c>
      <c r="AX153" s="13" t="s">
        <v>72</v>
      </c>
      <c r="AY153" s="233" t="s">
        <v>133</v>
      </c>
    </row>
    <row r="154" s="14" customFormat="1">
      <c r="A154" s="14"/>
      <c r="B154" s="234"/>
      <c r="C154" s="235"/>
      <c r="D154" s="219" t="s">
        <v>144</v>
      </c>
      <c r="E154" s="236" t="s">
        <v>19</v>
      </c>
      <c r="F154" s="237" t="s">
        <v>203</v>
      </c>
      <c r="G154" s="235"/>
      <c r="H154" s="238">
        <v>12.372999999999999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4" t="s">
        <v>144</v>
      </c>
      <c r="AU154" s="244" t="s">
        <v>82</v>
      </c>
      <c r="AV154" s="14" t="s">
        <v>82</v>
      </c>
      <c r="AW154" s="14" t="s">
        <v>33</v>
      </c>
      <c r="AX154" s="14" t="s">
        <v>72</v>
      </c>
      <c r="AY154" s="244" t="s">
        <v>133</v>
      </c>
    </row>
    <row r="155" s="15" customFormat="1">
      <c r="A155" s="15"/>
      <c r="B155" s="245"/>
      <c r="C155" s="246"/>
      <c r="D155" s="219" t="s">
        <v>144</v>
      </c>
      <c r="E155" s="247" t="s">
        <v>19</v>
      </c>
      <c r="F155" s="248" t="s">
        <v>149</v>
      </c>
      <c r="G155" s="246"/>
      <c r="H155" s="249">
        <v>12.372999999999999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55" t="s">
        <v>144</v>
      </c>
      <c r="AU155" s="255" t="s">
        <v>82</v>
      </c>
      <c r="AV155" s="15" t="s">
        <v>140</v>
      </c>
      <c r="AW155" s="15" t="s">
        <v>33</v>
      </c>
      <c r="AX155" s="15" t="s">
        <v>80</v>
      </c>
      <c r="AY155" s="255" t="s">
        <v>133</v>
      </c>
    </row>
    <row r="156" s="2" customFormat="1" ht="21.75" customHeight="1">
      <c r="A156" s="40"/>
      <c r="B156" s="41"/>
      <c r="C156" s="206" t="s">
        <v>216</v>
      </c>
      <c r="D156" s="206" t="s">
        <v>136</v>
      </c>
      <c r="E156" s="207" t="s">
        <v>217</v>
      </c>
      <c r="F156" s="208" t="s">
        <v>218</v>
      </c>
      <c r="G156" s="209" t="s">
        <v>183</v>
      </c>
      <c r="H156" s="210">
        <v>18.204000000000001</v>
      </c>
      <c r="I156" s="211"/>
      <c r="J156" s="212">
        <f>ROUND(I156*H156,2)</f>
        <v>0</v>
      </c>
      <c r="K156" s="208" t="s">
        <v>153</v>
      </c>
      <c r="L156" s="46"/>
      <c r="M156" s="213" t="s">
        <v>19</v>
      </c>
      <c r="N156" s="214" t="s">
        <v>43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140</v>
      </c>
      <c r="AT156" s="217" t="s">
        <v>136</v>
      </c>
      <c r="AU156" s="217" t="s">
        <v>82</v>
      </c>
      <c r="AY156" s="19" t="s">
        <v>133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80</v>
      </c>
      <c r="BK156" s="218">
        <f>ROUND(I156*H156,2)</f>
        <v>0</v>
      </c>
      <c r="BL156" s="19" t="s">
        <v>140</v>
      </c>
      <c r="BM156" s="217" t="s">
        <v>219</v>
      </c>
    </row>
    <row r="157" s="2" customFormat="1">
      <c r="A157" s="40"/>
      <c r="B157" s="41"/>
      <c r="C157" s="42"/>
      <c r="D157" s="219" t="s">
        <v>142</v>
      </c>
      <c r="E157" s="42"/>
      <c r="F157" s="220" t="s">
        <v>220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142</v>
      </c>
      <c r="AU157" s="19" t="s">
        <v>82</v>
      </c>
    </row>
    <row r="158" s="14" customFormat="1">
      <c r="A158" s="14"/>
      <c r="B158" s="234"/>
      <c r="C158" s="235"/>
      <c r="D158" s="219" t="s">
        <v>144</v>
      </c>
      <c r="E158" s="236" t="s">
        <v>19</v>
      </c>
      <c r="F158" s="237" t="s">
        <v>195</v>
      </c>
      <c r="G158" s="235"/>
      <c r="H158" s="238">
        <v>15.51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4" t="s">
        <v>144</v>
      </c>
      <c r="AU158" s="244" t="s">
        <v>82</v>
      </c>
      <c r="AV158" s="14" t="s">
        <v>82</v>
      </c>
      <c r="AW158" s="14" t="s">
        <v>33</v>
      </c>
      <c r="AX158" s="14" t="s">
        <v>72</v>
      </c>
      <c r="AY158" s="244" t="s">
        <v>133</v>
      </c>
    </row>
    <row r="159" s="14" customFormat="1">
      <c r="A159" s="14"/>
      <c r="B159" s="234"/>
      <c r="C159" s="235"/>
      <c r="D159" s="219" t="s">
        <v>144</v>
      </c>
      <c r="E159" s="236" t="s">
        <v>19</v>
      </c>
      <c r="F159" s="237" t="s">
        <v>187</v>
      </c>
      <c r="G159" s="235"/>
      <c r="H159" s="238">
        <v>1.9079999999999999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4" t="s">
        <v>144</v>
      </c>
      <c r="AU159" s="244" t="s">
        <v>82</v>
      </c>
      <c r="AV159" s="14" t="s">
        <v>82</v>
      </c>
      <c r="AW159" s="14" t="s">
        <v>33</v>
      </c>
      <c r="AX159" s="14" t="s">
        <v>72</v>
      </c>
      <c r="AY159" s="244" t="s">
        <v>133</v>
      </c>
    </row>
    <row r="160" s="14" customFormat="1">
      <c r="A160" s="14"/>
      <c r="B160" s="234"/>
      <c r="C160" s="235"/>
      <c r="D160" s="219" t="s">
        <v>144</v>
      </c>
      <c r="E160" s="236" t="s">
        <v>19</v>
      </c>
      <c r="F160" s="237" t="s">
        <v>188</v>
      </c>
      <c r="G160" s="235"/>
      <c r="H160" s="238">
        <v>0.57599999999999996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4" t="s">
        <v>144</v>
      </c>
      <c r="AU160" s="244" t="s">
        <v>82</v>
      </c>
      <c r="AV160" s="14" t="s">
        <v>82</v>
      </c>
      <c r="AW160" s="14" t="s">
        <v>33</v>
      </c>
      <c r="AX160" s="14" t="s">
        <v>72</v>
      </c>
      <c r="AY160" s="244" t="s">
        <v>133</v>
      </c>
    </row>
    <row r="161" s="14" customFormat="1">
      <c r="A161" s="14"/>
      <c r="B161" s="234"/>
      <c r="C161" s="235"/>
      <c r="D161" s="219" t="s">
        <v>144</v>
      </c>
      <c r="E161" s="236" t="s">
        <v>19</v>
      </c>
      <c r="F161" s="237" t="s">
        <v>189</v>
      </c>
      <c r="G161" s="235"/>
      <c r="H161" s="238">
        <v>0.20999999999999999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4" t="s">
        <v>144</v>
      </c>
      <c r="AU161" s="244" t="s">
        <v>82</v>
      </c>
      <c r="AV161" s="14" t="s">
        <v>82</v>
      </c>
      <c r="AW161" s="14" t="s">
        <v>33</v>
      </c>
      <c r="AX161" s="14" t="s">
        <v>72</v>
      </c>
      <c r="AY161" s="244" t="s">
        <v>133</v>
      </c>
    </row>
    <row r="162" s="15" customFormat="1">
      <c r="A162" s="15"/>
      <c r="B162" s="245"/>
      <c r="C162" s="246"/>
      <c r="D162" s="219" t="s">
        <v>144</v>
      </c>
      <c r="E162" s="247" t="s">
        <v>19</v>
      </c>
      <c r="F162" s="248" t="s">
        <v>149</v>
      </c>
      <c r="G162" s="246"/>
      <c r="H162" s="249">
        <v>18.204000000000001</v>
      </c>
      <c r="I162" s="250"/>
      <c r="J162" s="246"/>
      <c r="K162" s="246"/>
      <c r="L162" s="251"/>
      <c r="M162" s="256"/>
      <c r="N162" s="257"/>
      <c r="O162" s="257"/>
      <c r="P162" s="257"/>
      <c r="Q162" s="257"/>
      <c r="R162" s="257"/>
      <c r="S162" s="257"/>
      <c r="T162" s="258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5" t="s">
        <v>144</v>
      </c>
      <c r="AU162" s="255" t="s">
        <v>82</v>
      </c>
      <c r="AV162" s="15" t="s">
        <v>140</v>
      </c>
      <c r="AW162" s="15" t="s">
        <v>33</v>
      </c>
      <c r="AX162" s="15" t="s">
        <v>80</v>
      </c>
      <c r="AY162" s="255" t="s">
        <v>133</v>
      </c>
    </row>
    <row r="163" s="2" customFormat="1" ht="6.96" customHeight="1">
      <c r="A163" s="40"/>
      <c r="B163" s="61"/>
      <c r="C163" s="62"/>
      <c r="D163" s="62"/>
      <c r="E163" s="62"/>
      <c r="F163" s="62"/>
      <c r="G163" s="62"/>
      <c r="H163" s="62"/>
      <c r="I163" s="62"/>
      <c r="J163" s="62"/>
      <c r="K163" s="62"/>
      <c r="L163" s="46"/>
      <c r="M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</row>
  </sheetData>
  <sheetProtection sheet="1" autoFilter="0" formatColumns="0" formatRows="0" objects="1" scenarios="1" spinCount="100000" saltValue="hu+oWuhVFfTpaHC7qLpjX4SpJJWCXeQYIZ/gQXO3UAcDzidh9mgPJixHTDswM/6koBVEkA2OFWTHiqkZ9wT2Sw==" hashValue="Ch8fIWxfq+sV6JFAzgSxAgdocDmNSC94qThs5cl59OHRVN0nbDeRvHsVp9k+uqRIUiuSMzU/h6OOAfkCpEZ2aw==" algorithmName="SHA-512" password="CC35"/>
  <autoFilter ref="C81:K162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107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Oprava oplocení a chodníků MŠ Tylova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221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15. 4. 2021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0"/>
      <c r="B27" s="141"/>
      <c r="C27" s="140"/>
      <c r="D27" s="140"/>
      <c r="E27" s="142" t="s">
        <v>110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ROUND((SUM(BE84:BE690)),  2)</f>
        <v>0</v>
      </c>
      <c r="G33" s="40"/>
      <c r="H33" s="40"/>
      <c r="I33" s="150">
        <v>0.20999999999999999</v>
      </c>
      <c r="J33" s="149">
        <f>ROUND(((SUM(BE84:BE690))*I33),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ROUND((SUM(BF84:BF690)),  2)</f>
        <v>0</v>
      </c>
      <c r="G34" s="40"/>
      <c r="H34" s="40"/>
      <c r="I34" s="150">
        <v>0.14999999999999999</v>
      </c>
      <c r="J34" s="149">
        <f>ROUND(((SUM(BF84:BF690))*I34),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ROUND((SUM(BG84:BG690)),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ROUND((SUM(BH84:BH690)),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ROUND((SUM(BI84:BI690)),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Oprava oplocení a chodníků MŠ Tylova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2021-015-02 - Nové kce - oplocení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MŠ Tylova 37, Ostrava- Zábřeh</v>
      </c>
      <c r="G52" s="42"/>
      <c r="H52" s="42"/>
      <c r="I52" s="34" t="s">
        <v>23</v>
      </c>
      <c r="J52" s="74" t="str">
        <f>IF(J12="","",J12)</f>
        <v>15. 4. 2021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Statutární město Ostrava, Prokešovo nám. 1803/8</v>
      </c>
      <c r="G54" s="42"/>
      <c r="H54" s="42"/>
      <c r="I54" s="34" t="s">
        <v>31</v>
      </c>
      <c r="J54" s="38" t="str">
        <f>E21</f>
        <v>ČOS exim s.r.o., Alešova 26, České Budějovice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Dana Mlejnková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112</v>
      </c>
      <c r="D57" s="164"/>
      <c r="E57" s="164"/>
      <c r="F57" s="164"/>
      <c r="G57" s="164"/>
      <c r="H57" s="164"/>
      <c r="I57" s="164"/>
      <c r="J57" s="165" t="s">
        <v>113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114</v>
      </c>
    </row>
    <row r="60" s="9" customFormat="1" ht="24.96" customHeight="1">
      <c r="A60" s="9"/>
      <c r="B60" s="167"/>
      <c r="C60" s="168"/>
      <c r="D60" s="169" t="s">
        <v>115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222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223</v>
      </c>
      <c r="E62" s="176"/>
      <c r="F62" s="176"/>
      <c r="G62" s="176"/>
      <c r="H62" s="176"/>
      <c r="I62" s="176"/>
      <c r="J62" s="177">
        <f>J215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224</v>
      </c>
      <c r="E63" s="176"/>
      <c r="F63" s="176"/>
      <c r="G63" s="176"/>
      <c r="H63" s="176"/>
      <c r="I63" s="176"/>
      <c r="J63" s="177">
        <f>J679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225</v>
      </c>
      <c r="E64" s="176"/>
      <c r="F64" s="176"/>
      <c r="G64" s="176"/>
      <c r="H64" s="176"/>
      <c r="I64" s="176"/>
      <c r="J64" s="177">
        <f>J688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118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2" t="str">
        <f>E7</f>
        <v>Oprava oplocení a chodníků MŠ Tylova</v>
      </c>
      <c r="F74" s="34"/>
      <c r="G74" s="34"/>
      <c r="H74" s="34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108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2021-015-02 - Nové kce - oplocení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>MŠ Tylova 37, Ostrava- Zábřeh</v>
      </c>
      <c r="G78" s="42"/>
      <c r="H78" s="42"/>
      <c r="I78" s="34" t="s">
        <v>23</v>
      </c>
      <c r="J78" s="74" t="str">
        <f>IF(J12="","",J12)</f>
        <v>15. 4. 2021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40.05" customHeight="1">
      <c r="A80" s="40"/>
      <c r="B80" s="41"/>
      <c r="C80" s="34" t="s">
        <v>25</v>
      </c>
      <c r="D80" s="42"/>
      <c r="E80" s="42"/>
      <c r="F80" s="29" t="str">
        <f>E15</f>
        <v>Statutární město Ostrava, Prokešovo nám. 1803/8</v>
      </c>
      <c r="G80" s="42"/>
      <c r="H80" s="42"/>
      <c r="I80" s="34" t="s">
        <v>31</v>
      </c>
      <c r="J80" s="38" t="str">
        <f>E21</f>
        <v>ČOS exim s.r.o., Alešova 26, České Budějovice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29</v>
      </c>
      <c r="D81" s="42"/>
      <c r="E81" s="42"/>
      <c r="F81" s="29" t="str">
        <f>IF(E18="","",E18)</f>
        <v>Vyplň údaj</v>
      </c>
      <c r="G81" s="42"/>
      <c r="H81" s="42"/>
      <c r="I81" s="34" t="s">
        <v>34</v>
      </c>
      <c r="J81" s="38" t="str">
        <f>E24</f>
        <v>Ing. Dana Mlejnková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119</v>
      </c>
      <c r="D83" s="182" t="s">
        <v>57</v>
      </c>
      <c r="E83" s="182" t="s">
        <v>53</v>
      </c>
      <c r="F83" s="182" t="s">
        <v>54</v>
      </c>
      <c r="G83" s="182" t="s">
        <v>120</v>
      </c>
      <c r="H83" s="182" t="s">
        <v>121</v>
      </c>
      <c r="I83" s="182" t="s">
        <v>122</v>
      </c>
      <c r="J83" s="182" t="s">
        <v>113</v>
      </c>
      <c r="K83" s="183" t="s">
        <v>123</v>
      </c>
      <c r="L83" s="184"/>
      <c r="M83" s="94" t="s">
        <v>19</v>
      </c>
      <c r="N83" s="95" t="s">
        <v>42</v>
      </c>
      <c r="O83" s="95" t="s">
        <v>124</v>
      </c>
      <c r="P83" s="95" t="s">
        <v>125</v>
      </c>
      <c r="Q83" s="95" t="s">
        <v>126</v>
      </c>
      <c r="R83" s="95" t="s">
        <v>127</v>
      </c>
      <c r="S83" s="95" t="s">
        <v>128</v>
      </c>
      <c r="T83" s="96" t="s">
        <v>129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130</v>
      </c>
      <c r="D84" s="42"/>
      <c r="E84" s="42"/>
      <c r="F84" s="42"/>
      <c r="G84" s="42"/>
      <c r="H84" s="42"/>
      <c r="I84" s="42"/>
      <c r="J84" s="185">
        <f>BK84</f>
        <v>0</v>
      </c>
      <c r="K84" s="42"/>
      <c r="L84" s="46"/>
      <c r="M84" s="97"/>
      <c r="N84" s="186"/>
      <c r="O84" s="98"/>
      <c r="P84" s="187">
        <f>P85</f>
        <v>0</v>
      </c>
      <c r="Q84" s="98"/>
      <c r="R84" s="187">
        <f>R85</f>
        <v>27.127420000000001</v>
      </c>
      <c r="S84" s="98"/>
      <c r="T84" s="188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71</v>
      </c>
      <c r="AU84" s="19" t="s">
        <v>114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71</v>
      </c>
      <c r="E85" s="193" t="s">
        <v>131</v>
      </c>
      <c r="F85" s="193" t="s">
        <v>132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P86+P215+P679+P688</f>
        <v>0</v>
      </c>
      <c r="Q85" s="198"/>
      <c r="R85" s="199">
        <f>R86+R215+R679+R688</f>
        <v>27.127420000000001</v>
      </c>
      <c r="S85" s="198"/>
      <c r="T85" s="200">
        <f>T86+T215+T679+T688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80</v>
      </c>
      <c r="AT85" s="202" t="s">
        <v>71</v>
      </c>
      <c r="AU85" s="202" t="s">
        <v>72</v>
      </c>
      <c r="AY85" s="201" t="s">
        <v>133</v>
      </c>
      <c r="BK85" s="203">
        <f>BK86+BK215+BK679+BK688</f>
        <v>0</v>
      </c>
    </row>
    <row r="86" s="12" customFormat="1" ht="22.8" customHeight="1">
      <c r="A86" s="12"/>
      <c r="B86" s="190"/>
      <c r="C86" s="191"/>
      <c r="D86" s="192" t="s">
        <v>71</v>
      </c>
      <c r="E86" s="204" t="s">
        <v>80</v>
      </c>
      <c r="F86" s="204" t="s">
        <v>226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SUM(P87:P214)</f>
        <v>0</v>
      </c>
      <c r="Q86" s="198"/>
      <c r="R86" s="199">
        <f>SUM(R87:R214)</f>
        <v>0</v>
      </c>
      <c r="S86" s="198"/>
      <c r="T86" s="200">
        <f>SUM(T87:T214)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80</v>
      </c>
      <c r="AT86" s="202" t="s">
        <v>71</v>
      </c>
      <c r="AU86" s="202" t="s">
        <v>80</v>
      </c>
      <c r="AY86" s="201" t="s">
        <v>133</v>
      </c>
      <c r="BK86" s="203">
        <f>SUM(BK87:BK214)</f>
        <v>0</v>
      </c>
    </row>
    <row r="87" s="2" customFormat="1" ht="16.5" customHeight="1">
      <c r="A87" s="40"/>
      <c r="B87" s="41"/>
      <c r="C87" s="206" t="s">
        <v>80</v>
      </c>
      <c r="D87" s="206" t="s">
        <v>136</v>
      </c>
      <c r="E87" s="207" t="s">
        <v>227</v>
      </c>
      <c r="F87" s="208" t="s">
        <v>228</v>
      </c>
      <c r="G87" s="209" t="s">
        <v>229</v>
      </c>
      <c r="H87" s="210">
        <v>1.325</v>
      </c>
      <c r="I87" s="211"/>
      <c r="J87" s="212">
        <f>ROUND(I87*H87,2)</f>
        <v>0</v>
      </c>
      <c r="K87" s="208" t="s">
        <v>153</v>
      </c>
      <c r="L87" s="46"/>
      <c r="M87" s="213" t="s">
        <v>19</v>
      </c>
      <c r="N87" s="214" t="s">
        <v>43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140</v>
      </c>
      <c r="AT87" s="217" t="s">
        <v>136</v>
      </c>
      <c r="AU87" s="217" t="s">
        <v>82</v>
      </c>
      <c r="AY87" s="19" t="s">
        <v>133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80</v>
      </c>
      <c r="BK87" s="218">
        <f>ROUND(I87*H87,2)</f>
        <v>0</v>
      </c>
      <c r="BL87" s="19" t="s">
        <v>140</v>
      </c>
      <c r="BM87" s="217" t="s">
        <v>230</v>
      </c>
    </row>
    <row r="88" s="2" customFormat="1">
      <c r="A88" s="40"/>
      <c r="B88" s="41"/>
      <c r="C88" s="42"/>
      <c r="D88" s="219" t="s">
        <v>142</v>
      </c>
      <c r="E88" s="42"/>
      <c r="F88" s="220" t="s">
        <v>231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142</v>
      </c>
      <c r="AU88" s="19" t="s">
        <v>82</v>
      </c>
    </row>
    <row r="89" s="13" customFormat="1">
      <c r="A89" s="13"/>
      <c r="B89" s="224"/>
      <c r="C89" s="225"/>
      <c r="D89" s="219" t="s">
        <v>144</v>
      </c>
      <c r="E89" s="226" t="s">
        <v>19</v>
      </c>
      <c r="F89" s="227" t="s">
        <v>232</v>
      </c>
      <c r="G89" s="225"/>
      <c r="H89" s="226" t="s">
        <v>19</v>
      </c>
      <c r="I89" s="228"/>
      <c r="J89" s="225"/>
      <c r="K89" s="225"/>
      <c r="L89" s="229"/>
      <c r="M89" s="230"/>
      <c r="N89" s="231"/>
      <c r="O89" s="231"/>
      <c r="P89" s="231"/>
      <c r="Q89" s="231"/>
      <c r="R89" s="231"/>
      <c r="S89" s="231"/>
      <c r="T89" s="232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3" t="s">
        <v>144</v>
      </c>
      <c r="AU89" s="233" t="s">
        <v>82</v>
      </c>
      <c r="AV89" s="13" t="s">
        <v>80</v>
      </c>
      <c r="AW89" s="13" t="s">
        <v>33</v>
      </c>
      <c r="AX89" s="13" t="s">
        <v>72</v>
      </c>
      <c r="AY89" s="233" t="s">
        <v>133</v>
      </c>
    </row>
    <row r="90" s="13" customFormat="1">
      <c r="A90" s="13"/>
      <c r="B90" s="224"/>
      <c r="C90" s="225"/>
      <c r="D90" s="219" t="s">
        <v>144</v>
      </c>
      <c r="E90" s="226" t="s">
        <v>19</v>
      </c>
      <c r="F90" s="227" t="s">
        <v>146</v>
      </c>
      <c r="G90" s="225"/>
      <c r="H90" s="226" t="s">
        <v>19</v>
      </c>
      <c r="I90" s="228"/>
      <c r="J90" s="225"/>
      <c r="K90" s="225"/>
      <c r="L90" s="229"/>
      <c r="M90" s="230"/>
      <c r="N90" s="231"/>
      <c r="O90" s="231"/>
      <c r="P90" s="231"/>
      <c r="Q90" s="231"/>
      <c r="R90" s="231"/>
      <c r="S90" s="231"/>
      <c r="T90" s="232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3" t="s">
        <v>144</v>
      </c>
      <c r="AU90" s="233" t="s">
        <v>82</v>
      </c>
      <c r="AV90" s="13" t="s">
        <v>80</v>
      </c>
      <c r="AW90" s="13" t="s">
        <v>33</v>
      </c>
      <c r="AX90" s="13" t="s">
        <v>72</v>
      </c>
      <c r="AY90" s="233" t="s">
        <v>133</v>
      </c>
    </row>
    <row r="91" s="13" customFormat="1">
      <c r="A91" s="13"/>
      <c r="B91" s="224"/>
      <c r="C91" s="225"/>
      <c r="D91" s="219" t="s">
        <v>144</v>
      </c>
      <c r="E91" s="226" t="s">
        <v>19</v>
      </c>
      <c r="F91" s="227" t="s">
        <v>233</v>
      </c>
      <c r="G91" s="225"/>
      <c r="H91" s="226" t="s">
        <v>19</v>
      </c>
      <c r="I91" s="228"/>
      <c r="J91" s="225"/>
      <c r="K91" s="225"/>
      <c r="L91" s="229"/>
      <c r="M91" s="230"/>
      <c r="N91" s="231"/>
      <c r="O91" s="231"/>
      <c r="P91" s="231"/>
      <c r="Q91" s="231"/>
      <c r="R91" s="231"/>
      <c r="S91" s="231"/>
      <c r="T91" s="232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3" t="s">
        <v>144</v>
      </c>
      <c r="AU91" s="233" t="s">
        <v>82</v>
      </c>
      <c r="AV91" s="13" t="s">
        <v>80</v>
      </c>
      <c r="AW91" s="13" t="s">
        <v>33</v>
      </c>
      <c r="AX91" s="13" t="s">
        <v>72</v>
      </c>
      <c r="AY91" s="233" t="s">
        <v>133</v>
      </c>
    </row>
    <row r="92" s="14" customFormat="1">
      <c r="A92" s="14"/>
      <c r="B92" s="234"/>
      <c r="C92" s="235"/>
      <c r="D92" s="219" t="s">
        <v>144</v>
      </c>
      <c r="E92" s="236" t="s">
        <v>19</v>
      </c>
      <c r="F92" s="237" t="s">
        <v>234</v>
      </c>
      <c r="G92" s="235"/>
      <c r="H92" s="238">
        <v>1.1000000000000001</v>
      </c>
      <c r="I92" s="239"/>
      <c r="J92" s="235"/>
      <c r="K92" s="235"/>
      <c r="L92" s="240"/>
      <c r="M92" s="241"/>
      <c r="N92" s="242"/>
      <c r="O92" s="242"/>
      <c r="P92" s="242"/>
      <c r="Q92" s="242"/>
      <c r="R92" s="242"/>
      <c r="S92" s="242"/>
      <c r="T92" s="243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4" t="s">
        <v>144</v>
      </c>
      <c r="AU92" s="244" t="s">
        <v>82</v>
      </c>
      <c r="AV92" s="14" t="s">
        <v>82</v>
      </c>
      <c r="AW92" s="14" t="s">
        <v>33</v>
      </c>
      <c r="AX92" s="14" t="s">
        <v>72</v>
      </c>
      <c r="AY92" s="244" t="s">
        <v>133</v>
      </c>
    </row>
    <row r="93" s="13" customFormat="1">
      <c r="A93" s="13"/>
      <c r="B93" s="224"/>
      <c r="C93" s="225"/>
      <c r="D93" s="219" t="s">
        <v>144</v>
      </c>
      <c r="E93" s="226" t="s">
        <v>19</v>
      </c>
      <c r="F93" s="227" t="s">
        <v>235</v>
      </c>
      <c r="G93" s="225"/>
      <c r="H93" s="226" t="s">
        <v>19</v>
      </c>
      <c r="I93" s="228"/>
      <c r="J93" s="225"/>
      <c r="K93" s="225"/>
      <c r="L93" s="229"/>
      <c r="M93" s="230"/>
      <c r="N93" s="231"/>
      <c r="O93" s="231"/>
      <c r="P93" s="231"/>
      <c r="Q93" s="231"/>
      <c r="R93" s="231"/>
      <c r="S93" s="231"/>
      <c r="T93" s="23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3" t="s">
        <v>144</v>
      </c>
      <c r="AU93" s="233" t="s">
        <v>82</v>
      </c>
      <c r="AV93" s="13" t="s">
        <v>80</v>
      </c>
      <c r="AW93" s="13" t="s">
        <v>33</v>
      </c>
      <c r="AX93" s="13" t="s">
        <v>72</v>
      </c>
      <c r="AY93" s="233" t="s">
        <v>133</v>
      </c>
    </row>
    <row r="94" s="13" customFormat="1">
      <c r="A94" s="13"/>
      <c r="B94" s="224"/>
      <c r="C94" s="225"/>
      <c r="D94" s="219" t="s">
        <v>144</v>
      </c>
      <c r="E94" s="226" t="s">
        <v>19</v>
      </c>
      <c r="F94" s="227" t="s">
        <v>232</v>
      </c>
      <c r="G94" s="225"/>
      <c r="H94" s="226" t="s">
        <v>19</v>
      </c>
      <c r="I94" s="228"/>
      <c r="J94" s="225"/>
      <c r="K94" s="225"/>
      <c r="L94" s="229"/>
      <c r="M94" s="230"/>
      <c r="N94" s="231"/>
      <c r="O94" s="231"/>
      <c r="P94" s="231"/>
      <c r="Q94" s="231"/>
      <c r="R94" s="231"/>
      <c r="S94" s="231"/>
      <c r="T94" s="23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3" t="s">
        <v>144</v>
      </c>
      <c r="AU94" s="233" t="s">
        <v>82</v>
      </c>
      <c r="AV94" s="13" t="s">
        <v>80</v>
      </c>
      <c r="AW94" s="13" t="s">
        <v>33</v>
      </c>
      <c r="AX94" s="13" t="s">
        <v>72</v>
      </c>
      <c r="AY94" s="233" t="s">
        <v>133</v>
      </c>
    </row>
    <row r="95" s="13" customFormat="1">
      <c r="A95" s="13"/>
      <c r="B95" s="224"/>
      <c r="C95" s="225"/>
      <c r="D95" s="219" t="s">
        <v>144</v>
      </c>
      <c r="E95" s="226" t="s">
        <v>19</v>
      </c>
      <c r="F95" s="227" t="s">
        <v>146</v>
      </c>
      <c r="G95" s="225"/>
      <c r="H95" s="226" t="s">
        <v>19</v>
      </c>
      <c r="I95" s="228"/>
      <c r="J95" s="225"/>
      <c r="K95" s="225"/>
      <c r="L95" s="229"/>
      <c r="M95" s="230"/>
      <c r="N95" s="231"/>
      <c r="O95" s="231"/>
      <c r="P95" s="231"/>
      <c r="Q95" s="231"/>
      <c r="R95" s="231"/>
      <c r="S95" s="231"/>
      <c r="T95" s="23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3" t="s">
        <v>144</v>
      </c>
      <c r="AU95" s="233" t="s">
        <v>82</v>
      </c>
      <c r="AV95" s="13" t="s">
        <v>80</v>
      </c>
      <c r="AW95" s="13" t="s">
        <v>33</v>
      </c>
      <c r="AX95" s="13" t="s">
        <v>72</v>
      </c>
      <c r="AY95" s="233" t="s">
        <v>133</v>
      </c>
    </row>
    <row r="96" s="13" customFormat="1">
      <c r="A96" s="13"/>
      <c r="B96" s="224"/>
      <c r="C96" s="225"/>
      <c r="D96" s="219" t="s">
        <v>144</v>
      </c>
      <c r="E96" s="226" t="s">
        <v>19</v>
      </c>
      <c r="F96" s="227" t="s">
        <v>236</v>
      </c>
      <c r="G96" s="225"/>
      <c r="H96" s="226" t="s">
        <v>19</v>
      </c>
      <c r="I96" s="228"/>
      <c r="J96" s="225"/>
      <c r="K96" s="225"/>
      <c r="L96" s="229"/>
      <c r="M96" s="230"/>
      <c r="N96" s="231"/>
      <c r="O96" s="231"/>
      <c r="P96" s="231"/>
      <c r="Q96" s="231"/>
      <c r="R96" s="231"/>
      <c r="S96" s="231"/>
      <c r="T96" s="23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3" t="s">
        <v>144</v>
      </c>
      <c r="AU96" s="233" t="s">
        <v>82</v>
      </c>
      <c r="AV96" s="13" t="s">
        <v>80</v>
      </c>
      <c r="AW96" s="13" t="s">
        <v>33</v>
      </c>
      <c r="AX96" s="13" t="s">
        <v>72</v>
      </c>
      <c r="AY96" s="233" t="s">
        <v>133</v>
      </c>
    </row>
    <row r="97" s="14" customFormat="1">
      <c r="A97" s="14"/>
      <c r="B97" s="234"/>
      <c r="C97" s="235"/>
      <c r="D97" s="219" t="s">
        <v>144</v>
      </c>
      <c r="E97" s="236" t="s">
        <v>19</v>
      </c>
      <c r="F97" s="237" t="s">
        <v>237</v>
      </c>
      <c r="G97" s="235"/>
      <c r="H97" s="238">
        <v>0.14999999999999999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4" t="s">
        <v>144</v>
      </c>
      <c r="AU97" s="244" t="s">
        <v>82</v>
      </c>
      <c r="AV97" s="14" t="s">
        <v>82</v>
      </c>
      <c r="AW97" s="14" t="s">
        <v>33</v>
      </c>
      <c r="AX97" s="14" t="s">
        <v>72</v>
      </c>
      <c r="AY97" s="244" t="s">
        <v>133</v>
      </c>
    </row>
    <row r="98" s="13" customFormat="1">
      <c r="A98" s="13"/>
      <c r="B98" s="224"/>
      <c r="C98" s="225"/>
      <c r="D98" s="219" t="s">
        <v>144</v>
      </c>
      <c r="E98" s="226" t="s">
        <v>19</v>
      </c>
      <c r="F98" s="227" t="s">
        <v>238</v>
      </c>
      <c r="G98" s="225"/>
      <c r="H98" s="226" t="s">
        <v>19</v>
      </c>
      <c r="I98" s="228"/>
      <c r="J98" s="225"/>
      <c r="K98" s="225"/>
      <c r="L98" s="229"/>
      <c r="M98" s="230"/>
      <c r="N98" s="231"/>
      <c r="O98" s="231"/>
      <c r="P98" s="231"/>
      <c r="Q98" s="231"/>
      <c r="R98" s="231"/>
      <c r="S98" s="231"/>
      <c r="T98" s="23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3" t="s">
        <v>144</v>
      </c>
      <c r="AU98" s="233" t="s">
        <v>82</v>
      </c>
      <c r="AV98" s="13" t="s">
        <v>80</v>
      </c>
      <c r="AW98" s="13" t="s">
        <v>33</v>
      </c>
      <c r="AX98" s="13" t="s">
        <v>72</v>
      </c>
      <c r="AY98" s="233" t="s">
        <v>133</v>
      </c>
    </row>
    <row r="99" s="13" customFormat="1">
      <c r="A99" s="13"/>
      <c r="B99" s="224"/>
      <c r="C99" s="225"/>
      <c r="D99" s="219" t="s">
        <v>144</v>
      </c>
      <c r="E99" s="226" t="s">
        <v>19</v>
      </c>
      <c r="F99" s="227" t="s">
        <v>232</v>
      </c>
      <c r="G99" s="225"/>
      <c r="H99" s="226" t="s">
        <v>19</v>
      </c>
      <c r="I99" s="228"/>
      <c r="J99" s="225"/>
      <c r="K99" s="225"/>
      <c r="L99" s="229"/>
      <c r="M99" s="230"/>
      <c r="N99" s="231"/>
      <c r="O99" s="231"/>
      <c r="P99" s="231"/>
      <c r="Q99" s="231"/>
      <c r="R99" s="231"/>
      <c r="S99" s="231"/>
      <c r="T99" s="23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3" t="s">
        <v>144</v>
      </c>
      <c r="AU99" s="233" t="s">
        <v>82</v>
      </c>
      <c r="AV99" s="13" t="s">
        <v>80</v>
      </c>
      <c r="AW99" s="13" t="s">
        <v>33</v>
      </c>
      <c r="AX99" s="13" t="s">
        <v>72</v>
      </c>
      <c r="AY99" s="233" t="s">
        <v>133</v>
      </c>
    </row>
    <row r="100" s="13" customFormat="1">
      <c r="A100" s="13"/>
      <c r="B100" s="224"/>
      <c r="C100" s="225"/>
      <c r="D100" s="219" t="s">
        <v>144</v>
      </c>
      <c r="E100" s="226" t="s">
        <v>19</v>
      </c>
      <c r="F100" s="227" t="s">
        <v>146</v>
      </c>
      <c r="G100" s="225"/>
      <c r="H100" s="226" t="s">
        <v>19</v>
      </c>
      <c r="I100" s="228"/>
      <c r="J100" s="225"/>
      <c r="K100" s="225"/>
      <c r="L100" s="229"/>
      <c r="M100" s="230"/>
      <c r="N100" s="231"/>
      <c r="O100" s="231"/>
      <c r="P100" s="231"/>
      <c r="Q100" s="231"/>
      <c r="R100" s="231"/>
      <c r="S100" s="231"/>
      <c r="T100" s="23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3" t="s">
        <v>144</v>
      </c>
      <c r="AU100" s="233" t="s">
        <v>82</v>
      </c>
      <c r="AV100" s="13" t="s">
        <v>80</v>
      </c>
      <c r="AW100" s="13" t="s">
        <v>33</v>
      </c>
      <c r="AX100" s="13" t="s">
        <v>72</v>
      </c>
      <c r="AY100" s="233" t="s">
        <v>133</v>
      </c>
    </row>
    <row r="101" s="13" customFormat="1">
      <c r="A101" s="13"/>
      <c r="B101" s="224"/>
      <c r="C101" s="225"/>
      <c r="D101" s="219" t="s">
        <v>144</v>
      </c>
      <c r="E101" s="226" t="s">
        <v>19</v>
      </c>
      <c r="F101" s="227" t="s">
        <v>239</v>
      </c>
      <c r="G101" s="225"/>
      <c r="H101" s="226" t="s">
        <v>19</v>
      </c>
      <c r="I101" s="228"/>
      <c r="J101" s="225"/>
      <c r="K101" s="225"/>
      <c r="L101" s="229"/>
      <c r="M101" s="230"/>
      <c r="N101" s="231"/>
      <c r="O101" s="231"/>
      <c r="P101" s="231"/>
      <c r="Q101" s="231"/>
      <c r="R101" s="231"/>
      <c r="S101" s="231"/>
      <c r="T101" s="23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3" t="s">
        <v>144</v>
      </c>
      <c r="AU101" s="233" t="s">
        <v>82</v>
      </c>
      <c r="AV101" s="13" t="s">
        <v>80</v>
      </c>
      <c r="AW101" s="13" t="s">
        <v>33</v>
      </c>
      <c r="AX101" s="13" t="s">
        <v>72</v>
      </c>
      <c r="AY101" s="233" t="s">
        <v>133</v>
      </c>
    </row>
    <row r="102" s="14" customFormat="1">
      <c r="A102" s="14"/>
      <c r="B102" s="234"/>
      <c r="C102" s="235"/>
      <c r="D102" s="219" t="s">
        <v>144</v>
      </c>
      <c r="E102" s="236" t="s">
        <v>19</v>
      </c>
      <c r="F102" s="237" t="s">
        <v>240</v>
      </c>
      <c r="G102" s="235"/>
      <c r="H102" s="238">
        <v>0.074999999999999997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4" t="s">
        <v>144</v>
      </c>
      <c r="AU102" s="244" t="s">
        <v>82</v>
      </c>
      <c r="AV102" s="14" t="s">
        <v>82</v>
      </c>
      <c r="AW102" s="14" t="s">
        <v>33</v>
      </c>
      <c r="AX102" s="14" t="s">
        <v>72</v>
      </c>
      <c r="AY102" s="244" t="s">
        <v>133</v>
      </c>
    </row>
    <row r="103" s="13" customFormat="1">
      <c r="A103" s="13"/>
      <c r="B103" s="224"/>
      <c r="C103" s="225"/>
      <c r="D103" s="219" t="s">
        <v>144</v>
      </c>
      <c r="E103" s="226" t="s">
        <v>19</v>
      </c>
      <c r="F103" s="227" t="s">
        <v>241</v>
      </c>
      <c r="G103" s="225"/>
      <c r="H103" s="226" t="s">
        <v>19</v>
      </c>
      <c r="I103" s="228"/>
      <c r="J103" s="225"/>
      <c r="K103" s="225"/>
      <c r="L103" s="229"/>
      <c r="M103" s="230"/>
      <c r="N103" s="231"/>
      <c r="O103" s="231"/>
      <c r="P103" s="231"/>
      <c r="Q103" s="231"/>
      <c r="R103" s="231"/>
      <c r="S103" s="231"/>
      <c r="T103" s="23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3" t="s">
        <v>144</v>
      </c>
      <c r="AU103" s="233" t="s">
        <v>82</v>
      </c>
      <c r="AV103" s="13" t="s">
        <v>80</v>
      </c>
      <c r="AW103" s="13" t="s">
        <v>33</v>
      </c>
      <c r="AX103" s="13" t="s">
        <v>72</v>
      </c>
      <c r="AY103" s="233" t="s">
        <v>133</v>
      </c>
    </row>
    <row r="104" s="15" customFormat="1">
      <c r="A104" s="15"/>
      <c r="B104" s="245"/>
      <c r="C104" s="246"/>
      <c r="D104" s="219" t="s">
        <v>144</v>
      </c>
      <c r="E104" s="247" t="s">
        <v>19</v>
      </c>
      <c r="F104" s="248" t="s">
        <v>149</v>
      </c>
      <c r="G104" s="246"/>
      <c r="H104" s="249">
        <v>1.325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5" t="s">
        <v>144</v>
      </c>
      <c r="AU104" s="255" t="s">
        <v>82</v>
      </c>
      <c r="AV104" s="15" t="s">
        <v>140</v>
      </c>
      <c r="AW104" s="15" t="s">
        <v>33</v>
      </c>
      <c r="AX104" s="15" t="s">
        <v>80</v>
      </c>
      <c r="AY104" s="255" t="s">
        <v>133</v>
      </c>
    </row>
    <row r="105" s="2" customFormat="1" ht="21.75" customHeight="1">
      <c r="A105" s="40"/>
      <c r="B105" s="41"/>
      <c r="C105" s="206" t="s">
        <v>82</v>
      </c>
      <c r="D105" s="206" t="s">
        <v>136</v>
      </c>
      <c r="E105" s="207" t="s">
        <v>242</v>
      </c>
      <c r="F105" s="208" t="s">
        <v>243</v>
      </c>
      <c r="G105" s="209" t="s">
        <v>229</v>
      </c>
      <c r="H105" s="210">
        <v>1.325</v>
      </c>
      <c r="I105" s="211"/>
      <c r="J105" s="212">
        <f>ROUND(I105*H105,2)</f>
        <v>0</v>
      </c>
      <c r="K105" s="208" t="s">
        <v>153</v>
      </c>
      <c r="L105" s="46"/>
      <c r="M105" s="213" t="s">
        <v>19</v>
      </c>
      <c r="N105" s="214" t="s">
        <v>43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140</v>
      </c>
      <c r="AT105" s="217" t="s">
        <v>136</v>
      </c>
      <c r="AU105" s="217" t="s">
        <v>82</v>
      </c>
      <c r="AY105" s="19" t="s">
        <v>133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80</v>
      </c>
      <c r="BK105" s="218">
        <f>ROUND(I105*H105,2)</f>
        <v>0</v>
      </c>
      <c r="BL105" s="19" t="s">
        <v>140</v>
      </c>
      <c r="BM105" s="217" t="s">
        <v>244</v>
      </c>
    </row>
    <row r="106" s="2" customFormat="1">
      <c r="A106" s="40"/>
      <c r="B106" s="41"/>
      <c r="C106" s="42"/>
      <c r="D106" s="219" t="s">
        <v>142</v>
      </c>
      <c r="E106" s="42"/>
      <c r="F106" s="220" t="s">
        <v>245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142</v>
      </c>
      <c r="AU106" s="19" t="s">
        <v>82</v>
      </c>
    </row>
    <row r="107" s="13" customFormat="1">
      <c r="A107" s="13"/>
      <c r="B107" s="224"/>
      <c r="C107" s="225"/>
      <c r="D107" s="219" t="s">
        <v>144</v>
      </c>
      <c r="E107" s="226" t="s">
        <v>19</v>
      </c>
      <c r="F107" s="227" t="s">
        <v>232</v>
      </c>
      <c r="G107" s="225"/>
      <c r="H107" s="226" t="s">
        <v>19</v>
      </c>
      <c r="I107" s="228"/>
      <c r="J107" s="225"/>
      <c r="K107" s="225"/>
      <c r="L107" s="229"/>
      <c r="M107" s="230"/>
      <c r="N107" s="231"/>
      <c r="O107" s="231"/>
      <c r="P107" s="231"/>
      <c r="Q107" s="231"/>
      <c r="R107" s="231"/>
      <c r="S107" s="231"/>
      <c r="T107" s="23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3" t="s">
        <v>144</v>
      </c>
      <c r="AU107" s="233" t="s">
        <v>82</v>
      </c>
      <c r="AV107" s="13" t="s">
        <v>80</v>
      </c>
      <c r="AW107" s="13" t="s">
        <v>33</v>
      </c>
      <c r="AX107" s="13" t="s">
        <v>72</v>
      </c>
      <c r="AY107" s="233" t="s">
        <v>133</v>
      </c>
    </row>
    <row r="108" s="13" customFormat="1">
      <c r="A108" s="13"/>
      <c r="B108" s="224"/>
      <c r="C108" s="225"/>
      <c r="D108" s="219" t="s">
        <v>144</v>
      </c>
      <c r="E108" s="226" t="s">
        <v>19</v>
      </c>
      <c r="F108" s="227" t="s">
        <v>146</v>
      </c>
      <c r="G108" s="225"/>
      <c r="H108" s="226" t="s">
        <v>19</v>
      </c>
      <c r="I108" s="228"/>
      <c r="J108" s="225"/>
      <c r="K108" s="225"/>
      <c r="L108" s="229"/>
      <c r="M108" s="230"/>
      <c r="N108" s="231"/>
      <c r="O108" s="231"/>
      <c r="P108" s="231"/>
      <c r="Q108" s="231"/>
      <c r="R108" s="231"/>
      <c r="S108" s="231"/>
      <c r="T108" s="23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3" t="s">
        <v>144</v>
      </c>
      <c r="AU108" s="233" t="s">
        <v>82</v>
      </c>
      <c r="AV108" s="13" t="s">
        <v>80</v>
      </c>
      <c r="AW108" s="13" t="s">
        <v>33</v>
      </c>
      <c r="AX108" s="13" t="s">
        <v>72</v>
      </c>
      <c r="AY108" s="233" t="s">
        <v>133</v>
      </c>
    </row>
    <row r="109" s="13" customFormat="1">
      <c r="A109" s="13"/>
      <c r="B109" s="224"/>
      <c r="C109" s="225"/>
      <c r="D109" s="219" t="s">
        <v>144</v>
      </c>
      <c r="E109" s="226" t="s">
        <v>19</v>
      </c>
      <c r="F109" s="227" t="s">
        <v>233</v>
      </c>
      <c r="G109" s="225"/>
      <c r="H109" s="226" t="s">
        <v>19</v>
      </c>
      <c r="I109" s="228"/>
      <c r="J109" s="225"/>
      <c r="K109" s="225"/>
      <c r="L109" s="229"/>
      <c r="M109" s="230"/>
      <c r="N109" s="231"/>
      <c r="O109" s="231"/>
      <c r="P109" s="231"/>
      <c r="Q109" s="231"/>
      <c r="R109" s="231"/>
      <c r="S109" s="231"/>
      <c r="T109" s="23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3" t="s">
        <v>144</v>
      </c>
      <c r="AU109" s="233" t="s">
        <v>82</v>
      </c>
      <c r="AV109" s="13" t="s">
        <v>80</v>
      </c>
      <c r="AW109" s="13" t="s">
        <v>33</v>
      </c>
      <c r="AX109" s="13" t="s">
        <v>72</v>
      </c>
      <c r="AY109" s="233" t="s">
        <v>133</v>
      </c>
    </row>
    <row r="110" s="14" customFormat="1">
      <c r="A110" s="14"/>
      <c r="B110" s="234"/>
      <c r="C110" s="235"/>
      <c r="D110" s="219" t="s">
        <v>144</v>
      </c>
      <c r="E110" s="236" t="s">
        <v>19</v>
      </c>
      <c r="F110" s="237" t="s">
        <v>234</v>
      </c>
      <c r="G110" s="235"/>
      <c r="H110" s="238">
        <v>1.1000000000000001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4" t="s">
        <v>144</v>
      </c>
      <c r="AU110" s="244" t="s">
        <v>82</v>
      </c>
      <c r="AV110" s="14" t="s">
        <v>82</v>
      </c>
      <c r="AW110" s="14" t="s">
        <v>33</v>
      </c>
      <c r="AX110" s="14" t="s">
        <v>72</v>
      </c>
      <c r="AY110" s="244" t="s">
        <v>133</v>
      </c>
    </row>
    <row r="111" s="13" customFormat="1">
      <c r="A111" s="13"/>
      <c r="B111" s="224"/>
      <c r="C111" s="225"/>
      <c r="D111" s="219" t="s">
        <v>144</v>
      </c>
      <c r="E111" s="226" t="s">
        <v>19</v>
      </c>
      <c r="F111" s="227" t="s">
        <v>235</v>
      </c>
      <c r="G111" s="225"/>
      <c r="H111" s="226" t="s">
        <v>19</v>
      </c>
      <c r="I111" s="228"/>
      <c r="J111" s="225"/>
      <c r="K111" s="225"/>
      <c r="L111" s="229"/>
      <c r="M111" s="230"/>
      <c r="N111" s="231"/>
      <c r="O111" s="231"/>
      <c r="P111" s="231"/>
      <c r="Q111" s="231"/>
      <c r="R111" s="231"/>
      <c r="S111" s="231"/>
      <c r="T111" s="23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3" t="s">
        <v>144</v>
      </c>
      <c r="AU111" s="233" t="s">
        <v>82</v>
      </c>
      <c r="AV111" s="13" t="s">
        <v>80</v>
      </c>
      <c r="AW111" s="13" t="s">
        <v>33</v>
      </c>
      <c r="AX111" s="13" t="s">
        <v>72</v>
      </c>
      <c r="AY111" s="233" t="s">
        <v>133</v>
      </c>
    </row>
    <row r="112" s="13" customFormat="1">
      <c r="A112" s="13"/>
      <c r="B112" s="224"/>
      <c r="C112" s="225"/>
      <c r="D112" s="219" t="s">
        <v>144</v>
      </c>
      <c r="E112" s="226" t="s">
        <v>19</v>
      </c>
      <c r="F112" s="227" t="s">
        <v>232</v>
      </c>
      <c r="G112" s="225"/>
      <c r="H112" s="226" t="s">
        <v>19</v>
      </c>
      <c r="I112" s="228"/>
      <c r="J112" s="225"/>
      <c r="K112" s="225"/>
      <c r="L112" s="229"/>
      <c r="M112" s="230"/>
      <c r="N112" s="231"/>
      <c r="O112" s="231"/>
      <c r="P112" s="231"/>
      <c r="Q112" s="231"/>
      <c r="R112" s="231"/>
      <c r="S112" s="231"/>
      <c r="T112" s="23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3" t="s">
        <v>144</v>
      </c>
      <c r="AU112" s="233" t="s">
        <v>82</v>
      </c>
      <c r="AV112" s="13" t="s">
        <v>80</v>
      </c>
      <c r="AW112" s="13" t="s">
        <v>33</v>
      </c>
      <c r="AX112" s="13" t="s">
        <v>72</v>
      </c>
      <c r="AY112" s="233" t="s">
        <v>133</v>
      </c>
    </row>
    <row r="113" s="13" customFormat="1">
      <c r="A113" s="13"/>
      <c r="B113" s="224"/>
      <c r="C113" s="225"/>
      <c r="D113" s="219" t="s">
        <v>144</v>
      </c>
      <c r="E113" s="226" t="s">
        <v>19</v>
      </c>
      <c r="F113" s="227" t="s">
        <v>146</v>
      </c>
      <c r="G113" s="225"/>
      <c r="H113" s="226" t="s">
        <v>19</v>
      </c>
      <c r="I113" s="228"/>
      <c r="J113" s="225"/>
      <c r="K113" s="225"/>
      <c r="L113" s="229"/>
      <c r="M113" s="230"/>
      <c r="N113" s="231"/>
      <c r="O113" s="231"/>
      <c r="P113" s="231"/>
      <c r="Q113" s="231"/>
      <c r="R113" s="231"/>
      <c r="S113" s="231"/>
      <c r="T113" s="23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3" t="s">
        <v>144</v>
      </c>
      <c r="AU113" s="233" t="s">
        <v>82</v>
      </c>
      <c r="AV113" s="13" t="s">
        <v>80</v>
      </c>
      <c r="AW113" s="13" t="s">
        <v>33</v>
      </c>
      <c r="AX113" s="13" t="s">
        <v>72</v>
      </c>
      <c r="AY113" s="233" t="s">
        <v>133</v>
      </c>
    </row>
    <row r="114" s="13" customFormat="1">
      <c r="A114" s="13"/>
      <c r="B114" s="224"/>
      <c r="C114" s="225"/>
      <c r="D114" s="219" t="s">
        <v>144</v>
      </c>
      <c r="E114" s="226" t="s">
        <v>19</v>
      </c>
      <c r="F114" s="227" t="s">
        <v>236</v>
      </c>
      <c r="G114" s="225"/>
      <c r="H114" s="226" t="s">
        <v>19</v>
      </c>
      <c r="I114" s="228"/>
      <c r="J114" s="225"/>
      <c r="K114" s="225"/>
      <c r="L114" s="229"/>
      <c r="M114" s="230"/>
      <c r="N114" s="231"/>
      <c r="O114" s="231"/>
      <c r="P114" s="231"/>
      <c r="Q114" s="231"/>
      <c r="R114" s="231"/>
      <c r="S114" s="231"/>
      <c r="T114" s="23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3" t="s">
        <v>144</v>
      </c>
      <c r="AU114" s="233" t="s">
        <v>82</v>
      </c>
      <c r="AV114" s="13" t="s">
        <v>80</v>
      </c>
      <c r="AW114" s="13" t="s">
        <v>33</v>
      </c>
      <c r="AX114" s="13" t="s">
        <v>72</v>
      </c>
      <c r="AY114" s="233" t="s">
        <v>133</v>
      </c>
    </row>
    <row r="115" s="14" customFormat="1">
      <c r="A115" s="14"/>
      <c r="B115" s="234"/>
      <c r="C115" s="235"/>
      <c r="D115" s="219" t="s">
        <v>144</v>
      </c>
      <c r="E115" s="236" t="s">
        <v>19</v>
      </c>
      <c r="F115" s="237" t="s">
        <v>237</v>
      </c>
      <c r="G115" s="235"/>
      <c r="H115" s="238">
        <v>0.14999999999999999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4" t="s">
        <v>144</v>
      </c>
      <c r="AU115" s="244" t="s">
        <v>82</v>
      </c>
      <c r="AV115" s="14" t="s">
        <v>82</v>
      </c>
      <c r="AW115" s="14" t="s">
        <v>33</v>
      </c>
      <c r="AX115" s="14" t="s">
        <v>72</v>
      </c>
      <c r="AY115" s="244" t="s">
        <v>133</v>
      </c>
    </row>
    <row r="116" s="13" customFormat="1">
      <c r="A116" s="13"/>
      <c r="B116" s="224"/>
      <c r="C116" s="225"/>
      <c r="D116" s="219" t="s">
        <v>144</v>
      </c>
      <c r="E116" s="226" t="s">
        <v>19</v>
      </c>
      <c r="F116" s="227" t="s">
        <v>238</v>
      </c>
      <c r="G116" s="225"/>
      <c r="H116" s="226" t="s">
        <v>19</v>
      </c>
      <c r="I116" s="228"/>
      <c r="J116" s="225"/>
      <c r="K116" s="225"/>
      <c r="L116" s="229"/>
      <c r="M116" s="230"/>
      <c r="N116" s="231"/>
      <c r="O116" s="231"/>
      <c r="P116" s="231"/>
      <c r="Q116" s="231"/>
      <c r="R116" s="231"/>
      <c r="S116" s="231"/>
      <c r="T116" s="23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3" t="s">
        <v>144</v>
      </c>
      <c r="AU116" s="233" t="s">
        <v>82</v>
      </c>
      <c r="AV116" s="13" t="s">
        <v>80</v>
      </c>
      <c r="AW116" s="13" t="s">
        <v>33</v>
      </c>
      <c r="AX116" s="13" t="s">
        <v>72</v>
      </c>
      <c r="AY116" s="233" t="s">
        <v>133</v>
      </c>
    </row>
    <row r="117" s="13" customFormat="1">
      <c r="A117" s="13"/>
      <c r="B117" s="224"/>
      <c r="C117" s="225"/>
      <c r="D117" s="219" t="s">
        <v>144</v>
      </c>
      <c r="E117" s="226" t="s">
        <v>19</v>
      </c>
      <c r="F117" s="227" t="s">
        <v>232</v>
      </c>
      <c r="G117" s="225"/>
      <c r="H117" s="226" t="s">
        <v>19</v>
      </c>
      <c r="I117" s="228"/>
      <c r="J117" s="225"/>
      <c r="K117" s="225"/>
      <c r="L117" s="229"/>
      <c r="M117" s="230"/>
      <c r="N117" s="231"/>
      <c r="O117" s="231"/>
      <c r="P117" s="231"/>
      <c r="Q117" s="231"/>
      <c r="R117" s="231"/>
      <c r="S117" s="231"/>
      <c r="T117" s="23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3" t="s">
        <v>144</v>
      </c>
      <c r="AU117" s="233" t="s">
        <v>82</v>
      </c>
      <c r="AV117" s="13" t="s">
        <v>80</v>
      </c>
      <c r="AW117" s="13" t="s">
        <v>33</v>
      </c>
      <c r="AX117" s="13" t="s">
        <v>72</v>
      </c>
      <c r="AY117" s="233" t="s">
        <v>133</v>
      </c>
    </row>
    <row r="118" s="13" customFormat="1">
      <c r="A118" s="13"/>
      <c r="B118" s="224"/>
      <c r="C118" s="225"/>
      <c r="D118" s="219" t="s">
        <v>144</v>
      </c>
      <c r="E118" s="226" t="s">
        <v>19</v>
      </c>
      <c r="F118" s="227" t="s">
        <v>146</v>
      </c>
      <c r="G118" s="225"/>
      <c r="H118" s="226" t="s">
        <v>19</v>
      </c>
      <c r="I118" s="228"/>
      <c r="J118" s="225"/>
      <c r="K118" s="225"/>
      <c r="L118" s="229"/>
      <c r="M118" s="230"/>
      <c r="N118" s="231"/>
      <c r="O118" s="231"/>
      <c r="P118" s="231"/>
      <c r="Q118" s="231"/>
      <c r="R118" s="231"/>
      <c r="S118" s="231"/>
      <c r="T118" s="23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3" t="s">
        <v>144</v>
      </c>
      <c r="AU118" s="233" t="s">
        <v>82</v>
      </c>
      <c r="AV118" s="13" t="s">
        <v>80</v>
      </c>
      <c r="AW118" s="13" t="s">
        <v>33</v>
      </c>
      <c r="AX118" s="13" t="s">
        <v>72</v>
      </c>
      <c r="AY118" s="233" t="s">
        <v>133</v>
      </c>
    </row>
    <row r="119" s="13" customFormat="1">
      <c r="A119" s="13"/>
      <c r="B119" s="224"/>
      <c r="C119" s="225"/>
      <c r="D119" s="219" t="s">
        <v>144</v>
      </c>
      <c r="E119" s="226" t="s">
        <v>19</v>
      </c>
      <c r="F119" s="227" t="s">
        <v>239</v>
      </c>
      <c r="G119" s="225"/>
      <c r="H119" s="226" t="s">
        <v>19</v>
      </c>
      <c r="I119" s="228"/>
      <c r="J119" s="225"/>
      <c r="K119" s="225"/>
      <c r="L119" s="229"/>
      <c r="M119" s="230"/>
      <c r="N119" s="231"/>
      <c r="O119" s="231"/>
      <c r="P119" s="231"/>
      <c r="Q119" s="231"/>
      <c r="R119" s="231"/>
      <c r="S119" s="231"/>
      <c r="T119" s="23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3" t="s">
        <v>144</v>
      </c>
      <c r="AU119" s="233" t="s">
        <v>82</v>
      </c>
      <c r="AV119" s="13" t="s">
        <v>80</v>
      </c>
      <c r="AW119" s="13" t="s">
        <v>33</v>
      </c>
      <c r="AX119" s="13" t="s">
        <v>72</v>
      </c>
      <c r="AY119" s="233" t="s">
        <v>133</v>
      </c>
    </row>
    <row r="120" s="14" customFormat="1">
      <c r="A120" s="14"/>
      <c r="B120" s="234"/>
      <c r="C120" s="235"/>
      <c r="D120" s="219" t="s">
        <v>144</v>
      </c>
      <c r="E120" s="236" t="s">
        <v>19</v>
      </c>
      <c r="F120" s="237" t="s">
        <v>240</v>
      </c>
      <c r="G120" s="235"/>
      <c r="H120" s="238">
        <v>0.074999999999999997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4" t="s">
        <v>144</v>
      </c>
      <c r="AU120" s="244" t="s">
        <v>82</v>
      </c>
      <c r="AV120" s="14" t="s">
        <v>82</v>
      </c>
      <c r="AW120" s="14" t="s">
        <v>33</v>
      </c>
      <c r="AX120" s="14" t="s">
        <v>72</v>
      </c>
      <c r="AY120" s="244" t="s">
        <v>133</v>
      </c>
    </row>
    <row r="121" s="13" customFormat="1">
      <c r="A121" s="13"/>
      <c r="B121" s="224"/>
      <c r="C121" s="225"/>
      <c r="D121" s="219" t="s">
        <v>144</v>
      </c>
      <c r="E121" s="226" t="s">
        <v>19</v>
      </c>
      <c r="F121" s="227" t="s">
        <v>241</v>
      </c>
      <c r="G121" s="225"/>
      <c r="H121" s="226" t="s">
        <v>19</v>
      </c>
      <c r="I121" s="228"/>
      <c r="J121" s="225"/>
      <c r="K121" s="225"/>
      <c r="L121" s="229"/>
      <c r="M121" s="230"/>
      <c r="N121" s="231"/>
      <c r="O121" s="231"/>
      <c r="P121" s="231"/>
      <c r="Q121" s="231"/>
      <c r="R121" s="231"/>
      <c r="S121" s="231"/>
      <c r="T121" s="23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3" t="s">
        <v>144</v>
      </c>
      <c r="AU121" s="233" t="s">
        <v>82</v>
      </c>
      <c r="AV121" s="13" t="s">
        <v>80</v>
      </c>
      <c r="AW121" s="13" t="s">
        <v>33</v>
      </c>
      <c r="AX121" s="13" t="s">
        <v>72</v>
      </c>
      <c r="AY121" s="233" t="s">
        <v>133</v>
      </c>
    </row>
    <row r="122" s="15" customFormat="1">
      <c r="A122" s="15"/>
      <c r="B122" s="245"/>
      <c r="C122" s="246"/>
      <c r="D122" s="219" t="s">
        <v>144</v>
      </c>
      <c r="E122" s="247" t="s">
        <v>19</v>
      </c>
      <c r="F122" s="248" t="s">
        <v>149</v>
      </c>
      <c r="G122" s="246"/>
      <c r="H122" s="249">
        <v>1.325</v>
      </c>
      <c r="I122" s="250"/>
      <c r="J122" s="246"/>
      <c r="K122" s="246"/>
      <c r="L122" s="251"/>
      <c r="M122" s="252"/>
      <c r="N122" s="253"/>
      <c r="O122" s="253"/>
      <c r="P122" s="253"/>
      <c r="Q122" s="253"/>
      <c r="R122" s="253"/>
      <c r="S122" s="253"/>
      <c r="T122" s="254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5" t="s">
        <v>144</v>
      </c>
      <c r="AU122" s="255" t="s">
        <v>82</v>
      </c>
      <c r="AV122" s="15" t="s">
        <v>140</v>
      </c>
      <c r="AW122" s="15" t="s">
        <v>33</v>
      </c>
      <c r="AX122" s="15" t="s">
        <v>80</v>
      </c>
      <c r="AY122" s="255" t="s">
        <v>133</v>
      </c>
    </row>
    <row r="123" s="2" customFormat="1" ht="16.5" customHeight="1">
      <c r="A123" s="40"/>
      <c r="B123" s="41"/>
      <c r="C123" s="206" t="s">
        <v>160</v>
      </c>
      <c r="D123" s="206" t="s">
        <v>136</v>
      </c>
      <c r="E123" s="207" t="s">
        <v>246</v>
      </c>
      <c r="F123" s="208" t="s">
        <v>247</v>
      </c>
      <c r="G123" s="209" t="s">
        <v>229</v>
      </c>
      <c r="H123" s="210">
        <v>1.325</v>
      </c>
      <c r="I123" s="211"/>
      <c r="J123" s="212">
        <f>ROUND(I123*H123,2)</f>
        <v>0</v>
      </c>
      <c r="K123" s="208" t="s">
        <v>153</v>
      </c>
      <c r="L123" s="46"/>
      <c r="M123" s="213" t="s">
        <v>19</v>
      </c>
      <c r="N123" s="214" t="s">
        <v>43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140</v>
      </c>
      <c r="AT123" s="217" t="s">
        <v>136</v>
      </c>
      <c r="AU123" s="217" t="s">
        <v>82</v>
      </c>
      <c r="AY123" s="19" t="s">
        <v>133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80</v>
      </c>
      <c r="BK123" s="218">
        <f>ROUND(I123*H123,2)</f>
        <v>0</v>
      </c>
      <c r="BL123" s="19" t="s">
        <v>140</v>
      </c>
      <c r="BM123" s="217" t="s">
        <v>248</v>
      </c>
    </row>
    <row r="124" s="2" customFormat="1">
      <c r="A124" s="40"/>
      <c r="B124" s="41"/>
      <c r="C124" s="42"/>
      <c r="D124" s="219" t="s">
        <v>142</v>
      </c>
      <c r="E124" s="42"/>
      <c r="F124" s="220" t="s">
        <v>249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142</v>
      </c>
      <c r="AU124" s="19" t="s">
        <v>82</v>
      </c>
    </row>
    <row r="125" s="13" customFormat="1">
      <c r="A125" s="13"/>
      <c r="B125" s="224"/>
      <c r="C125" s="225"/>
      <c r="D125" s="219" t="s">
        <v>144</v>
      </c>
      <c r="E125" s="226" t="s">
        <v>19</v>
      </c>
      <c r="F125" s="227" t="s">
        <v>232</v>
      </c>
      <c r="G125" s="225"/>
      <c r="H125" s="226" t="s">
        <v>19</v>
      </c>
      <c r="I125" s="228"/>
      <c r="J125" s="225"/>
      <c r="K125" s="225"/>
      <c r="L125" s="229"/>
      <c r="M125" s="230"/>
      <c r="N125" s="231"/>
      <c r="O125" s="231"/>
      <c r="P125" s="231"/>
      <c r="Q125" s="231"/>
      <c r="R125" s="231"/>
      <c r="S125" s="231"/>
      <c r="T125" s="23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3" t="s">
        <v>144</v>
      </c>
      <c r="AU125" s="233" t="s">
        <v>82</v>
      </c>
      <c r="AV125" s="13" t="s">
        <v>80</v>
      </c>
      <c r="AW125" s="13" t="s">
        <v>33</v>
      </c>
      <c r="AX125" s="13" t="s">
        <v>72</v>
      </c>
      <c r="AY125" s="233" t="s">
        <v>133</v>
      </c>
    </row>
    <row r="126" s="13" customFormat="1">
      <c r="A126" s="13"/>
      <c r="B126" s="224"/>
      <c r="C126" s="225"/>
      <c r="D126" s="219" t="s">
        <v>144</v>
      </c>
      <c r="E126" s="226" t="s">
        <v>19</v>
      </c>
      <c r="F126" s="227" t="s">
        <v>146</v>
      </c>
      <c r="G126" s="225"/>
      <c r="H126" s="226" t="s">
        <v>19</v>
      </c>
      <c r="I126" s="228"/>
      <c r="J126" s="225"/>
      <c r="K126" s="225"/>
      <c r="L126" s="229"/>
      <c r="M126" s="230"/>
      <c r="N126" s="231"/>
      <c r="O126" s="231"/>
      <c r="P126" s="231"/>
      <c r="Q126" s="231"/>
      <c r="R126" s="231"/>
      <c r="S126" s="231"/>
      <c r="T126" s="23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3" t="s">
        <v>144</v>
      </c>
      <c r="AU126" s="233" t="s">
        <v>82</v>
      </c>
      <c r="AV126" s="13" t="s">
        <v>80</v>
      </c>
      <c r="AW126" s="13" t="s">
        <v>33</v>
      </c>
      <c r="AX126" s="13" t="s">
        <v>72</v>
      </c>
      <c r="AY126" s="233" t="s">
        <v>133</v>
      </c>
    </row>
    <row r="127" s="13" customFormat="1">
      <c r="A127" s="13"/>
      <c r="B127" s="224"/>
      <c r="C127" s="225"/>
      <c r="D127" s="219" t="s">
        <v>144</v>
      </c>
      <c r="E127" s="226" t="s">
        <v>19</v>
      </c>
      <c r="F127" s="227" t="s">
        <v>233</v>
      </c>
      <c r="G127" s="225"/>
      <c r="H127" s="226" t="s">
        <v>19</v>
      </c>
      <c r="I127" s="228"/>
      <c r="J127" s="225"/>
      <c r="K127" s="225"/>
      <c r="L127" s="229"/>
      <c r="M127" s="230"/>
      <c r="N127" s="231"/>
      <c r="O127" s="231"/>
      <c r="P127" s="231"/>
      <c r="Q127" s="231"/>
      <c r="R127" s="231"/>
      <c r="S127" s="231"/>
      <c r="T127" s="23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3" t="s">
        <v>144</v>
      </c>
      <c r="AU127" s="233" t="s">
        <v>82</v>
      </c>
      <c r="AV127" s="13" t="s">
        <v>80</v>
      </c>
      <c r="AW127" s="13" t="s">
        <v>33</v>
      </c>
      <c r="AX127" s="13" t="s">
        <v>72</v>
      </c>
      <c r="AY127" s="233" t="s">
        <v>133</v>
      </c>
    </row>
    <row r="128" s="14" customFormat="1">
      <c r="A128" s="14"/>
      <c r="B128" s="234"/>
      <c r="C128" s="235"/>
      <c r="D128" s="219" t="s">
        <v>144</v>
      </c>
      <c r="E128" s="236" t="s">
        <v>19</v>
      </c>
      <c r="F128" s="237" t="s">
        <v>234</v>
      </c>
      <c r="G128" s="235"/>
      <c r="H128" s="238">
        <v>1.1000000000000001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4" t="s">
        <v>144</v>
      </c>
      <c r="AU128" s="244" t="s">
        <v>82</v>
      </c>
      <c r="AV128" s="14" t="s">
        <v>82</v>
      </c>
      <c r="AW128" s="14" t="s">
        <v>33</v>
      </c>
      <c r="AX128" s="14" t="s">
        <v>72</v>
      </c>
      <c r="AY128" s="244" t="s">
        <v>133</v>
      </c>
    </row>
    <row r="129" s="13" customFormat="1">
      <c r="A129" s="13"/>
      <c r="B129" s="224"/>
      <c r="C129" s="225"/>
      <c r="D129" s="219" t="s">
        <v>144</v>
      </c>
      <c r="E129" s="226" t="s">
        <v>19</v>
      </c>
      <c r="F129" s="227" t="s">
        <v>235</v>
      </c>
      <c r="G129" s="225"/>
      <c r="H129" s="226" t="s">
        <v>19</v>
      </c>
      <c r="I129" s="228"/>
      <c r="J129" s="225"/>
      <c r="K129" s="225"/>
      <c r="L129" s="229"/>
      <c r="M129" s="230"/>
      <c r="N129" s="231"/>
      <c r="O129" s="231"/>
      <c r="P129" s="231"/>
      <c r="Q129" s="231"/>
      <c r="R129" s="231"/>
      <c r="S129" s="231"/>
      <c r="T129" s="23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3" t="s">
        <v>144</v>
      </c>
      <c r="AU129" s="233" t="s">
        <v>82</v>
      </c>
      <c r="AV129" s="13" t="s">
        <v>80</v>
      </c>
      <c r="AW129" s="13" t="s">
        <v>33</v>
      </c>
      <c r="AX129" s="13" t="s">
        <v>72</v>
      </c>
      <c r="AY129" s="233" t="s">
        <v>133</v>
      </c>
    </row>
    <row r="130" s="13" customFormat="1">
      <c r="A130" s="13"/>
      <c r="B130" s="224"/>
      <c r="C130" s="225"/>
      <c r="D130" s="219" t="s">
        <v>144</v>
      </c>
      <c r="E130" s="226" t="s">
        <v>19</v>
      </c>
      <c r="F130" s="227" t="s">
        <v>232</v>
      </c>
      <c r="G130" s="225"/>
      <c r="H130" s="226" t="s">
        <v>19</v>
      </c>
      <c r="I130" s="228"/>
      <c r="J130" s="225"/>
      <c r="K130" s="225"/>
      <c r="L130" s="229"/>
      <c r="M130" s="230"/>
      <c r="N130" s="231"/>
      <c r="O130" s="231"/>
      <c r="P130" s="231"/>
      <c r="Q130" s="231"/>
      <c r="R130" s="231"/>
      <c r="S130" s="231"/>
      <c r="T130" s="23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3" t="s">
        <v>144</v>
      </c>
      <c r="AU130" s="233" t="s">
        <v>82</v>
      </c>
      <c r="AV130" s="13" t="s">
        <v>80</v>
      </c>
      <c r="AW130" s="13" t="s">
        <v>33</v>
      </c>
      <c r="AX130" s="13" t="s">
        <v>72</v>
      </c>
      <c r="AY130" s="233" t="s">
        <v>133</v>
      </c>
    </row>
    <row r="131" s="13" customFormat="1">
      <c r="A131" s="13"/>
      <c r="B131" s="224"/>
      <c r="C131" s="225"/>
      <c r="D131" s="219" t="s">
        <v>144</v>
      </c>
      <c r="E131" s="226" t="s">
        <v>19</v>
      </c>
      <c r="F131" s="227" t="s">
        <v>146</v>
      </c>
      <c r="G131" s="225"/>
      <c r="H131" s="226" t="s">
        <v>19</v>
      </c>
      <c r="I131" s="228"/>
      <c r="J131" s="225"/>
      <c r="K131" s="225"/>
      <c r="L131" s="229"/>
      <c r="M131" s="230"/>
      <c r="N131" s="231"/>
      <c r="O131" s="231"/>
      <c r="P131" s="231"/>
      <c r="Q131" s="231"/>
      <c r="R131" s="231"/>
      <c r="S131" s="231"/>
      <c r="T131" s="23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3" t="s">
        <v>144</v>
      </c>
      <c r="AU131" s="233" t="s">
        <v>82</v>
      </c>
      <c r="AV131" s="13" t="s">
        <v>80</v>
      </c>
      <c r="AW131" s="13" t="s">
        <v>33</v>
      </c>
      <c r="AX131" s="13" t="s">
        <v>72</v>
      </c>
      <c r="AY131" s="233" t="s">
        <v>133</v>
      </c>
    </row>
    <row r="132" s="13" customFormat="1">
      <c r="A132" s="13"/>
      <c r="B132" s="224"/>
      <c r="C132" s="225"/>
      <c r="D132" s="219" t="s">
        <v>144</v>
      </c>
      <c r="E132" s="226" t="s">
        <v>19</v>
      </c>
      <c r="F132" s="227" t="s">
        <v>236</v>
      </c>
      <c r="G132" s="225"/>
      <c r="H132" s="226" t="s">
        <v>19</v>
      </c>
      <c r="I132" s="228"/>
      <c r="J132" s="225"/>
      <c r="K132" s="225"/>
      <c r="L132" s="229"/>
      <c r="M132" s="230"/>
      <c r="N132" s="231"/>
      <c r="O132" s="231"/>
      <c r="P132" s="231"/>
      <c r="Q132" s="231"/>
      <c r="R132" s="231"/>
      <c r="S132" s="231"/>
      <c r="T132" s="23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3" t="s">
        <v>144</v>
      </c>
      <c r="AU132" s="233" t="s">
        <v>82</v>
      </c>
      <c r="AV132" s="13" t="s">
        <v>80</v>
      </c>
      <c r="AW132" s="13" t="s">
        <v>33</v>
      </c>
      <c r="AX132" s="13" t="s">
        <v>72</v>
      </c>
      <c r="AY132" s="233" t="s">
        <v>133</v>
      </c>
    </row>
    <row r="133" s="14" customFormat="1">
      <c r="A133" s="14"/>
      <c r="B133" s="234"/>
      <c r="C133" s="235"/>
      <c r="D133" s="219" t="s">
        <v>144</v>
      </c>
      <c r="E133" s="236" t="s">
        <v>19</v>
      </c>
      <c r="F133" s="237" t="s">
        <v>237</v>
      </c>
      <c r="G133" s="235"/>
      <c r="H133" s="238">
        <v>0.14999999999999999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4" t="s">
        <v>144</v>
      </c>
      <c r="AU133" s="244" t="s">
        <v>82</v>
      </c>
      <c r="AV133" s="14" t="s">
        <v>82</v>
      </c>
      <c r="AW133" s="14" t="s">
        <v>33</v>
      </c>
      <c r="AX133" s="14" t="s">
        <v>72</v>
      </c>
      <c r="AY133" s="244" t="s">
        <v>133</v>
      </c>
    </row>
    <row r="134" s="13" customFormat="1">
      <c r="A134" s="13"/>
      <c r="B134" s="224"/>
      <c r="C134" s="225"/>
      <c r="D134" s="219" t="s">
        <v>144</v>
      </c>
      <c r="E134" s="226" t="s">
        <v>19</v>
      </c>
      <c r="F134" s="227" t="s">
        <v>238</v>
      </c>
      <c r="G134" s="225"/>
      <c r="H134" s="226" t="s">
        <v>19</v>
      </c>
      <c r="I134" s="228"/>
      <c r="J134" s="225"/>
      <c r="K134" s="225"/>
      <c r="L134" s="229"/>
      <c r="M134" s="230"/>
      <c r="N134" s="231"/>
      <c r="O134" s="231"/>
      <c r="P134" s="231"/>
      <c r="Q134" s="231"/>
      <c r="R134" s="231"/>
      <c r="S134" s="231"/>
      <c r="T134" s="23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3" t="s">
        <v>144</v>
      </c>
      <c r="AU134" s="233" t="s">
        <v>82</v>
      </c>
      <c r="AV134" s="13" t="s">
        <v>80</v>
      </c>
      <c r="AW134" s="13" t="s">
        <v>33</v>
      </c>
      <c r="AX134" s="13" t="s">
        <v>72</v>
      </c>
      <c r="AY134" s="233" t="s">
        <v>133</v>
      </c>
    </row>
    <row r="135" s="13" customFormat="1">
      <c r="A135" s="13"/>
      <c r="B135" s="224"/>
      <c r="C135" s="225"/>
      <c r="D135" s="219" t="s">
        <v>144</v>
      </c>
      <c r="E135" s="226" t="s">
        <v>19</v>
      </c>
      <c r="F135" s="227" t="s">
        <v>232</v>
      </c>
      <c r="G135" s="225"/>
      <c r="H135" s="226" t="s">
        <v>19</v>
      </c>
      <c r="I135" s="228"/>
      <c r="J135" s="225"/>
      <c r="K135" s="225"/>
      <c r="L135" s="229"/>
      <c r="M135" s="230"/>
      <c r="N135" s="231"/>
      <c r="O135" s="231"/>
      <c r="P135" s="231"/>
      <c r="Q135" s="231"/>
      <c r="R135" s="231"/>
      <c r="S135" s="231"/>
      <c r="T135" s="23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3" t="s">
        <v>144</v>
      </c>
      <c r="AU135" s="233" t="s">
        <v>82</v>
      </c>
      <c r="AV135" s="13" t="s">
        <v>80</v>
      </c>
      <c r="AW135" s="13" t="s">
        <v>33</v>
      </c>
      <c r="AX135" s="13" t="s">
        <v>72</v>
      </c>
      <c r="AY135" s="233" t="s">
        <v>133</v>
      </c>
    </row>
    <row r="136" s="13" customFormat="1">
      <c r="A136" s="13"/>
      <c r="B136" s="224"/>
      <c r="C136" s="225"/>
      <c r="D136" s="219" t="s">
        <v>144</v>
      </c>
      <c r="E136" s="226" t="s">
        <v>19</v>
      </c>
      <c r="F136" s="227" t="s">
        <v>146</v>
      </c>
      <c r="G136" s="225"/>
      <c r="H136" s="226" t="s">
        <v>19</v>
      </c>
      <c r="I136" s="228"/>
      <c r="J136" s="225"/>
      <c r="K136" s="225"/>
      <c r="L136" s="229"/>
      <c r="M136" s="230"/>
      <c r="N136" s="231"/>
      <c r="O136" s="231"/>
      <c r="P136" s="231"/>
      <c r="Q136" s="231"/>
      <c r="R136" s="231"/>
      <c r="S136" s="231"/>
      <c r="T136" s="23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3" t="s">
        <v>144</v>
      </c>
      <c r="AU136" s="233" t="s">
        <v>82</v>
      </c>
      <c r="AV136" s="13" t="s">
        <v>80</v>
      </c>
      <c r="AW136" s="13" t="s">
        <v>33</v>
      </c>
      <c r="AX136" s="13" t="s">
        <v>72</v>
      </c>
      <c r="AY136" s="233" t="s">
        <v>133</v>
      </c>
    </row>
    <row r="137" s="13" customFormat="1">
      <c r="A137" s="13"/>
      <c r="B137" s="224"/>
      <c r="C137" s="225"/>
      <c r="D137" s="219" t="s">
        <v>144</v>
      </c>
      <c r="E137" s="226" t="s">
        <v>19</v>
      </c>
      <c r="F137" s="227" t="s">
        <v>239</v>
      </c>
      <c r="G137" s="225"/>
      <c r="H137" s="226" t="s">
        <v>19</v>
      </c>
      <c r="I137" s="228"/>
      <c r="J137" s="225"/>
      <c r="K137" s="225"/>
      <c r="L137" s="229"/>
      <c r="M137" s="230"/>
      <c r="N137" s="231"/>
      <c r="O137" s="231"/>
      <c r="P137" s="231"/>
      <c r="Q137" s="231"/>
      <c r="R137" s="231"/>
      <c r="S137" s="231"/>
      <c r="T137" s="23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3" t="s">
        <v>144</v>
      </c>
      <c r="AU137" s="233" t="s">
        <v>82</v>
      </c>
      <c r="AV137" s="13" t="s">
        <v>80</v>
      </c>
      <c r="AW137" s="13" t="s">
        <v>33</v>
      </c>
      <c r="AX137" s="13" t="s">
        <v>72</v>
      </c>
      <c r="AY137" s="233" t="s">
        <v>133</v>
      </c>
    </row>
    <row r="138" s="14" customFormat="1">
      <c r="A138" s="14"/>
      <c r="B138" s="234"/>
      <c r="C138" s="235"/>
      <c r="D138" s="219" t="s">
        <v>144</v>
      </c>
      <c r="E138" s="236" t="s">
        <v>19</v>
      </c>
      <c r="F138" s="237" t="s">
        <v>240</v>
      </c>
      <c r="G138" s="235"/>
      <c r="H138" s="238">
        <v>0.074999999999999997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4" t="s">
        <v>144</v>
      </c>
      <c r="AU138" s="244" t="s">
        <v>82</v>
      </c>
      <c r="AV138" s="14" t="s">
        <v>82</v>
      </c>
      <c r="AW138" s="14" t="s">
        <v>33</v>
      </c>
      <c r="AX138" s="14" t="s">
        <v>72</v>
      </c>
      <c r="AY138" s="244" t="s">
        <v>133</v>
      </c>
    </row>
    <row r="139" s="13" customFormat="1">
      <c r="A139" s="13"/>
      <c r="B139" s="224"/>
      <c r="C139" s="225"/>
      <c r="D139" s="219" t="s">
        <v>144</v>
      </c>
      <c r="E139" s="226" t="s">
        <v>19</v>
      </c>
      <c r="F139" s="227" t="s">
        <v>241</v>
      </c>
      <c r="G139" s="225"/>
      <c r="H139" s="226" t="s">
        <v>19</v>
      </c>
      <c r="I139" s="228"/>
      <c r="J139" s="225"/>
      <c r="K139" s="225"/>
      <c r="L139" s="229"/>
      <c r="M139" s="230"/>
      <c r="N139" s="231"/>
      <c r="O139" s="231"/>
      <c r="P139" s="231"/>
      <c r="Q139" s="231"/>
      <c r="R139" s="231"/>
      <c r="S139" s="231"/>
      <c r="T139" s="23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3" t="s">
        <v>144</v>
      </c>
      <c r="AU139" s="233" t="s">
        <v>82</v>
      </c>
      <c r="AV139" s="13" t="s">
        <v>80</v>
      </c>
      <c r="AW139" s="13" t="s">
        <v>33</v>
      </c>
      <c r="AX139" s="13" t="s">
        <v>72</v>
      </c>
      <c r="AY139" s="233" t="s">
        <v>133</v>
      </c>
    </row>
    <row r="140" s="15" customFormat="1">
      <c r="A140" s="15"/>
      <c r="B140" s="245"/>
      <c r="C140" s="246"/>
      <c r="D140" s="219" t="s">
        <v>144</v>
      </c>
      <c r="E140" s="247" t="s">
        <v>19</v>
      </c>
      <c r="F140" s="248" t="s">
        <v>149</v>
      </c>
      <c r="G140" s="246"/>
      <c r="H140" s="249">
        <v>1.325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5" t="s">
        <v>144</v>
      </c>
      <c r="AU140" s="255" t="s">
        <v>82</v>
      </c>
      <c r="AV140" s="15" t="s">
        <v>140</v>
      </c>
      <c r="AW140" s="15" t="s">
        <v>33</v>
      </c>
      <c r="AX140" s="15" t="s">
        <v>80</v>
      </c>
      <c r="AY140" s="255" t="s">
        <v>133</v>
      </c>
    </row>
    <row r="141" s="2" customFormat="1">
      <c r="A141" s="40"/>
      <c r="B141" s="41"/>
      <c r="C141" s="206" t="s">
        <v>140</v>
      </c>
      <c r="D141" s="206" t="s">
        <v>136</v>
      </c>
      <c r="E141" s="207" t="s">
        <v>250</v>
      </c>
      <c r="F141" s="208" t="s">
        <v>251</v>
      </c>
      <c r="G141" s="209" t="s">
        <v>229</v>
      </c>
      <c r="H141" s="210">
        <v>1.325</v>
      </c>
      <c r="I141" s="211"/>
      <c r="J141" s="212">
        <f>ROUND(I141*H141,2)</f>
        <v>0</v>
      </c>
      <c r="K141" s="208" t="s">
        <v>153</v>
      </c>
      <c r="L141" s="46"/>
      <c r="M141" s="213" t="s">
        <v>19</v>
      </c>
      <c r="N141" s="214" t="s">
        <v>43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140</v>
      </c>
      <c r="AT141" s="217" t="s">
        <v>136</v>
      </c>
      <c r="AU141" s="217" t="s">
        <v>82</v>
      </c>
      <c r="AY141" s="19" t="s">
        <v>133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80</v>
      </c>
      <c r="BK141" s="218">
        <f>ROUND(I141*H141,2)</f>
        <v>0</v>
      </c>
      <c r="BL141" s="19" t="s">
        <v>140</v>
      </c>
      <c r="BM141" s="217" t="s">
        <v>252</v>
      </c>
    </row>
    <row r="142" s="2" customFormat="1">
      <c r="A142" s="40"/>
      <c r="B142" s="41"/>
      <c r="C142" s="42"/>
      <c r="D142" s="219" t="s">
        <v>142</v>
      </c>
      <c r="E142" s="42"/>
      <c r="F142" s="220" t="s">
        <v>253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142</v>
      </c>
      <c r="AU142" s="19" t="s">
        <v>82</v>
      </c>
    </row>
    <row r="143" s="13" customFormat="1">
      <c r="A143" s="13"/>
      <c r="B143" s="224"/>
      <c r="C143" s="225"/>
      <c r="D143" s="219" t="s">
        <v>144</v>
      </c>
      <c r="E143" s="226" t="s">
        <v>19</v>
      </c>
      <c r="F143" s="227" t="s">
        <v>232</v>
      </c>
      <c r="G143" s="225"/>
      <c r="H143" s="226" t="s">
        <v>19</v>
      </c>
      <c r="I143" s="228"/>
      <c r="J143" s="225"/>
      <c r="K143" s="225"/>
      <c r="L143" s="229"/>
      <c r="M143" s="230"/>
      <c r="N143" s="231"/>
      <c r="O143" s="231"/>
      <c r="P143" s="231"/>
      <c r="Q143" s="231"/>
      <c r="R143" s="231"/>
      <c r="S143" s="231"/>
      <c r="T143" s="23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3" t="s">
        <v>144</v>
      </c>
      <c r="AU143" s="233" t="s">
        <v>82</v>
      </c>
      <c r="AV143" s="13" t="s">
        <v>80</v>
      </c>
      <c r="AW143" s="13" t="s">
        <v>33</v>
      </c>
      <c r="AX143" s="13" t="s">
        <v>72</v>
      </c>
      <c r="AY143" s="233" t="s">
        <v>133</v>
      </c>
    </row>
    <row r="144" s="13" customFormat="1">
      <c r="A144" s="13"/>
      <c r="B144" s="224"/>
      <c r="C144" s="225"/>
      <c r="D144" s="219" t="s">
        <v>144</v>
      </c>
      <c r="E144" s="226" t="s">
        <v>19</v>
      </c>
      <c r="F144" s="227" t="s">
        <v>146</v>
      </c>
      <c r="G144" s="225"/>
      <c r="H144" s="226" t="s">
        <v>19</v>
      </c>
      <c r="I144" s="228"/>
      <c r="J144" s="225"/>
      <c r="K144" s="225"/>
      <c r="L144" s="229"/>
      <c r="M144" s="230"/>
      <c r="N144" s="231"/>
      <c r="O144" s="231"/>
      <c r="P144" s="231"/>
      <c r="Q144" s="231"/>
      <c r="R144" s="231"/>
      <c r="S144" s="231"/>
      <c r="T144" s="23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3" t="s">
        <v>144</v>
      </c>
      <c r="AU144" s="233" t="s">
        <v>82</v>
      </c>
      <c r="AV144" s="13" t="s">
        <v>80</v>
      </c>
      <c r="AW144" s="13" t="s">
        <v>33</v>
      </c>
      <c r="AX144" s="13" t="s">
        <v>72</v>
      </c>
      <c r="AY144" s="233" t="s">
        <v>133</v>
      </c>
    </row>
    <row r="145" s="13" customFormat="1">
      <c r="A145" s="13"/>
      <c r="B145" s="224"/>
      <c r="C145" s="225"/>
      <c r="D145" s="219" t="s">
        <v>144</v>
      </c>
      <c r="E145" s="226" t="s">
        <v>19</v>
      </c>
      <c r="F145" s="227" t="s">
        <v>233</v>
      </c>
      <c r="G145" s="225"/>
      <c r="H145" s="226" t="s">
        <v>19</v>
      </c>
      <c r="I145" s="228"/>
      <c r="J145" s="225"/>
      <c r="K145" s="225"/>
      <c r="L145" s="229"/>
      <c r="M145" s="230"/>
      <c r="N145" s="231"/>
      <c r="O145" s="231"/>
      <c r="P145" s="231"/>
      <c r="Q145" s="231"/>
      <c r="R145" s="231"/>
      <c r="S145" s="231"/>
      <c r="T145" s="23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3" t="s">
        <v>144</v>
      </c>
      <c r="AU145" s="233" t="s">
        <v>82</v>
      </c>
      <c r="AV145" s="13" t="s">
        <v>80</v>
      </c>
      <c r="AW145" s="13" t="s">
        <v>33</v>
      </c>
      <c r="AX145" s="13" t="s">
        <v>72</v>
      </c>
      <c r="AY145" s="233" t="s">
        <v>133</v>
      </c>
    </row>
    <row r="146" s="14" customFormat="1">
      <c r="A146" s="14"/>
      <c r="B146" s="234"/>
      <c r="C146" s="235"/>
      <c r="D146" s="219" t="s">
        <v>144</v>
      </c>
      <c r="E146" s="236" t="s">
        <v>19</v>
      </c>
      <c r="F146" s="237" t="s">
        <v>234</v>
      </c>
      <c r="G146" s="235"/>
      <c r="H146" s="238">
        <v>1.1000000000000001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4" t="s">
        <v>144</v>
      </c>
      <c r="AU146" s="244" t="s">
        <v>82</v>
      </c>
      <c r="AV146" s="14" t="s">
        <v>82</v>
      </c>
      <c r="AW146" s="14" t="s">
        <v>33</v>
      </c>
      <c r="AX146" s="14" t="s">
        <v>72</v>
      </c>
      <c r="AY146" s="244" t="s">
        <v>133</v>
      </c>
    </row>
    <row r="147" s="13" customFormat="1">
      <c r="A147" s="13"/>
      <c r="B147" s="224"/>
      <c r="C147" s="225"/>
      <c r="D147" s="219" t="s">
        <v>144</v>
      </c>
      <c r="E147" s="226" t="s">
        <v>19</v>
      </c>
      <c r="F147" s="227" t="s">
        <v>235</v>
      </c>
      <c r="G147" s="225"/>
      <c r="H147" s="226" t="s">
        <v>19</v>
      </c>
      <c r="I147" s="228"/>
      <c r="J147" s="225"/>
      <c r="K147" s="225"/>
      <c r="L147" s="229"/>
      <c r="M147" s="230"/>
      <c r="N147" s="231"/>
      <c r="O147" s="231"/>
      <c r="P147" s="231"/>
      <c r="Q147" s="231"/>
      <c r="R147" s="231"/>
      <c r="S147" s="231"/>
      <c r="T147" s="23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3" t="s">
        <v>144</v>
      </c>
      <c r="AU147" s="233" t="s">
        <v>82</v>
      </c>
      <c r="AV147" s="13" t="s">
        <v>80</v>
      </c>
      <c r="AW147" s="13" t="s">
        <v>33</v>
      </c>
      <c r="AX147" s="13" t="s">
        <v>72</v>
      </c>
      <c r="AY147" s="233" t="s">
        <v>133</v>
      </c>
    </row>
    <row r="148" s="13" customFormat="1">
      <c r="A148" s="13"/>
      <c r="B148" s="224"/>
      <c r="C148" s="225"/>
      <c r="D148" s="219" t="s">
        <v>144</v>
      </c>
      <c r="E148" s="226" t="s">
        <v>19</v>
      </c>
      <c r="F148" s="227" t="s">
        <v>232</v>
      </c>
      <c r="G148" s="225"/>
      <c r="H148" s="226" t="s">
        <v>19</v>
      </c>
      <c r="I148" s="228"/>
      <c r="J148" s="225"/>
      <c r="K148" s="225"/>
      <c r="L148" s="229"/>
      <c r="M148" s="230"/>
      <c r="N148" s="231"/>
      <c r="O148" s="231"/>
      <c r="P148" s="231"/>
      <c r="Q148" s="231"/>
      <c r="R148" s="231"/>
      <c r="S148" s="231"/>
      <c r="T148" s="23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3" t="s">
        <v>144</v>
      </c>
      <c r="AU148" s="233" t="s">
        <v>82</v>
      </c>
      <c r="AV148" s="13" t="s">
        <v>80</v>
      </c>
      <c r="AW148" s="13" t="s">
        <v>33</v>
      </c>
      <c r="AX148" s="13" t="s">
        <v>72</v>
      </c>
      <c r="AY148" s="233" t="s">
        <v>133</v>
      </c>
    </row>
    <row r="149" s="13" customFormat="1">
      <c r="A149" s="13"/>
      <c r="B149" s="224"/>
      <c r="C149" s="225"/>
      <c r="D149" s="219" t="s">
        <v>144</v>
      </c>
      <c r="E149" s="226" t="s">
        <v>19</v>
      </c>
      <c r="F149" s="227" t="s">
        <v>146</v>
      </c>
      <c r="G149" s="225"/>
      <c r="H149" s="226" t="s">
        <v>19</v>
      </c>
      <c r="I149" s="228"/>
      <c r="J149" s="225"/>
      <c r="K149" s="225"/>
      <c r="L149" s="229"/>
      <c r="M149" s="230"/>
      <c r="N149" s="231"/>
      <c r="O149" s="231"/>
      <c r="P149" s="231"/>
      <c r="Q149" s="231"/>
      <c r="R149" s="231"/>
      <c r="S149" s="231"/>
      <c r="T149" s="23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3" t="s">
        <v>144</v>
      </c>
      <c r="AU149" s="233" t="s">
        <v>82</v>
      </c>
      <c r="AV149" s="13" t="s">
        <v>80</v>
      </c>
      <c r="AW149" s="13" t="s">
        <v>33</v>
      </c>
      <c r="AX149" s="13" t="s">
        <v>72</v>
      </c>
      <c r="AY149" s="233" t="s">
        <v>133</v>
      </c>
    </row>
    <row r="150" s="13" customFormat="1">
      <c r="A150" s="13"/>
      <c r="B150" s="224"/>
      <c r="C150" s="225"/>
      <c r="D150" s="219" t="s">
        <v>144</v>
      </c>
      <c r="E150" s="226" t="s">
        <v>19</v>
      </c>
      <c r="F150" s="227" t="s">
        <v>236</v>
      </c>
      <c r="G150" s="225"/>
      <c r="H150" s="226" t="s">
        <v>19</v>
      </c>
      <c r="I150" s="228"/>
      <c r="J150" s="225"/>
      <c r="K150" s="225"/>
      <c r="L150" s="229"/>
      <c r="M150" s="230"/>
      <c r="N150" s="231"/>
      <c r="O150" s="231"/>
      <c r="P150" s="231"/>
      <c r="Q150" s="231"/>
      <c r="R150" s="231"/>
      <c r="S150" s="231"/>
      <c r="T150" s="23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3" t="s">
        <v>144</v>
      </c>
      <c r="AU150" s="233" t="s">
        <v>82</v>
      </c>
      <c r="AV150" s="13" t="s">
        <v>80</v>
      </c>
      <c r="AW150" s="13" t="s">
        <v>33</v>
      </c>
      <c r="AX150" s="13" t="s">
        <v>72</v>
      </c>
      <c r="AY150" s="233" t="s">
        <v>133</v>
      </c>
    </row>
    <row r="151" s="14" customFormat="1">
      <c r="A151" s="14"/>
      <c r="B151" s="234"/>
      <c r="C151" s="235"/>
      <c r="D151" s="219" t="s">
        <v>144</v>
      </c>
      <c r="E151" s="236" t="s">
        <v>19</v>
      </c>
      <c r="F151" s="237" t="s">
        <v>237</v>
      </c>
      <c r="G151" s="235"/>
      <c r="H151" s="238">
        <v>0.14999999999999999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4" t="s">
        <v>144</v>
      </c>
      <c r="AU151" s="244" t="s">
        <v>82</v>
      </c>
      <c r="AV151" s="14" t="s">
        <v>82</v>
      </c>
      <c r="AW151" s="14" t="s">
        <v>33</v>
      </c>
      <c r="AX151" s="14" t="s">
        <v>72</v>
      </c>
      <c r="AY151" s="244" t="s">
        <v>133</v>
      </c>
    </row>
    <row r="152" s="13" customFormat="1">
      <c r="A152" s="13"/>
      <c r="B152" s="224"/>
      <c r="C152" s="225"/>
      <c r="D152" s="219" t="s">
        <v>144</v>
      </c>
      <c r="E152" s="226" t="s">
        <v>19</v>
      </c>
      <c r="F152" s="227" t="s">
        <v>238</v>
      </c>
      <c r="G152" s="225"/>
      <c r="H152" s="226" t="s">
        <v>19</v>
      </c>
      <c r="I152" s="228"/>
      <c r="J152" s="225"/>
      <c r="K152" s="225"/>
      <c r="L152" s="229"/>
      <c r="M152" s="230"/>
      <c r="N152" s="231"/>
      <c r="O152" s="231"/>
      <c r="P152" s="231"/>
      <c r="Q152" s="231"/>
      <c r="R152" s="231"/>
      <c r="S152" s="231"/>
      <c r="T152" s="23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3" t="s">
        <v>144</v>
      </c>
      <c r="AU152" s="233" t="s">
        <v>82</v>
      </c>
      <c r="AV152" s="13" t="s">
        <v>80</v>
      </c>
      <c r="AW152" s="13" t="s">
        <v>33</v>
      </c>
      <c r="AX152" s="13" t="s">
        <v>72</v>
      </c>
      <c r="AY152" s="233" t="s">
        <v>133</v>
      </c>
    </row>
    <row r="153" s="13" customFormat="1">
      <c r="A153" s="13"/>
      <c r="B153" s="224"/>
      <c r="C153" s="225"/>
      <c r="D153" s="219" t="s">
        <v>144</v>
      </c>
      <c r="E153" s="226" t="s">
        <v>19</v>
      </c>
      <c r="F153" s="227" t="s">
        <v>232</v>
      </c>
      <c r="G153" s="225"/>
      <c r="H153" s="226" t="s">
        <v>19</v>
      </c>
      <c r="I153" s="228"/>
      <c r="J153" s="225"/>
      <c r="K153" s="225"/>
      <c r="L153" s="229"/>
      <c r="M153" s="230"/>
      <c r="N153" s="231"/>
      <c r="O153" s="231"/>
      <c r="P153" s="231"/>
      <c r="Q153" s="231"/>
      <c r="R153" s="231"/>
      <c r="S153" s="231"/>
      <c r="T153" s="23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3" t="s">
        <v>144</v>
      </c>
      <c r="AU153" s="233" t="s">
        <v>82</v>
      </c>
      <c r="AV153" s="13" t="s">
        <v>80</v>
      </c>
      <c r="AW153" s="13" t="s">
        <v>33</v>
      </c>
      <c r="AX153" s="13" t="s">
        <v>72</v>
      </c>
      <c r="AY153" s="233" t="s">
        <v>133</v>
      </c>
    </row>
    <row r="154" s="13" customFormat="1">
      <c r="A154" s="13"/>
      <c r="B154" s="224"/>
      <c r="C154" s="225"/>
      <c r="D154" s="219" t="s">
        <v>144</v>
      </c>
      <c r="E154" s="226" t="s">
        <v>19</v>
      </c>
      <c r="F154" s="227" t="s">
        <v>146</v>
      </c>
      <c r="G154" s="225"/>
      <c r="H154" s="226" t="s">
        <v>19</v>
      </c>
      <c r="I154" s="228"/>
      <c r="J154" s="225"/>
      <c r="K154" s="225"/>
      <c r="L154" s="229"/>
      <c r="M154" s="230"/>
      <c r="N154" s="231"/>
      <c r="O154" s="231"/>
      <c r="P154" s="231"/>
      <c r="Q154" s="231"/>
      <c r="R154" s="231"/>
      <c r="S154" s="231"/>
      <c r="T154" s="23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3" t="s">
        <v>144</v>
      </c>
      <c r="AU154" s="233" t="s">
        <v>82</v>
      </c>
      <c r="AV154" s="13" t="s">
        <v>80</v>
      </c>
      <c r="AW154" s="13" t="s">
        <v>33</v>
      </c>
      <c r="AX154" s="13" t="s">
        <v>72</v>
      </c>
      <c r="AY154" s="233" t="s">
        <v>133</v>
      </c>
    </row>
    <row r="155" s="13" customFormat="1">
      <c r="A155" s="13"/>
      <c r="B155" s="224"/>
      <c r="C155" s="225"/>
      <c r="D155" s="219" t="s">
        <v>144</v>
      </c>
      <c r="E155" s="226" t="s">
        <v>19</v>
      </c>
      <c r="F155" s="227" t="s">
        <v>239</v>
      </c>
      <c r="G155" s="225"/>
      <c r="H155" s="226" t="s">
        <v>19</v>
      </c>
      <c r="I155" s="228"/>
      <c r="J155" s="225"/>
      <c r="K155" s="225"/>
      <c r="L155" s="229"/>
      <c r="M155" s="230"/>
      <c r="N155" s="231"/>
      <c r="O155" s="231"/>
      <c r="P155" s="231"/>
      <c r="Q155" s="231"/>
      <c r="R155" s="231"/>
      <c r="S155" s="231"/>
      <c r="T155" s="23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3" t="s">
        <v>144</v>
      </c>
      <c r="AU155" s="233" t="s">
        <v>82</v>
      </c>
      <c r="AV155" s="13" t="s">
        <v>80</v>
      </c>
      <c r="AW155" s="13" t="s">
        <v>33</v>
      </c>
      <c r="AX155" s="13" t="s">
        <v>72</v>
      </c>
      <c r="AY155" s="233" t="s">
        <v>133</v>
      </c>
    </row>
    <row r="156" s="14" customFormat="1">
      <c r="A156" s="14"/>
      <c r="B156" s="234"/>
      <c r="C156" s="235"/>
      <c r="D156" s="219" t="s">
        <v>144</v>
      </c>
      <c r="E156" s="236" t="s">
        <v>19</v>
      </c>
      <c r="F156" s="237" t="s">
        <v>240</v>
      </c>
      <c r="G156" s="235"/>
      <c r="H156" s="238">
        <v>0.074999999999999997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4" t="s">
        <v>144</v>
      </c>
      <c r="AU156" s="244" t="s">
        <v>82</v>
      </c>
      <c r="AV156" s="14" t="s">
        <v>82</v>
      </c>
      <c r="AW156" s="14" t="s">
        <v>33</v>
      </c>
      <c r="AX156" s="14" t="s">
        <v>72</v>
      </c>
      <c r="AY156" s="244" t="s">
        <v>133</v>
      </c>
    </row>
    <row r="157" s="13" customFormat="1">
      <c r="A157" s="13"/>
      <c r="B157" s="224"/>
      <c r="C157" s="225"/>
      <c r="D157" s="219" t="s">
        <v>144</v>
      </c>
      <c r="E157" s="226" t="s">
        <v>19</v>
      </c>
      <c r="F157" s="227" t="s">
        <v>241</v>
      </c>
      <c r="G157" s="225"/>
      <c r="H157" s="226" t="s">
        <v>19</v>
      </c>
      <c r="I157" s="228"/>
      <c r="J157" s="225"/>
      <c r="K157" s="225"/>
      <c r="L157" s="229"/>
      <c r="M157" s="230"/>
      <c r="N157" s="231"/>
      <c r="O157" s="231"/>
      <c r="P157" s="231"/>
      <c r="Q157" s="231"/>
      <c r="R157" s="231"/>
      <c r="S157" s="231"/>
      <c r="T157" s="23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3" t="s">
        <v>144</v>
      </c>
      <c r="AU157" s="233" t="s">
        <v>82</v>
      </c>
      <c r="AV157" s="13" t="s">
        <v>80</v>
      </c>
      <c r="AW157" s="13" t="s">
        <v>33</v>
      </c>
      <c r="AX157" s="13" t="s">
        <v>72</v>
      </c>
      <c r="AY157" s="233" t="s">
        <v>133</v>
      </c>
    </row>
    <row r="158" s="15" customFormat="1">
      <c r="A158" s="15"/>
      <c r="B158" s="245"/>
      <c r="C158" s="246"/>
      <c r="D158" s="219" t="s">
        <v>144</v>
      </c>
      <c r="E158" s="247" t="s">
        <v>19</v>
      </c>
      <c r="F158" s="248" t="s">
        <v>149</v>
      </c>
      <c r="G158" s="246"/>
      <c r="H158" s="249">
        <v>1.325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5" t="s">
        <v>144</v>
      </c>
      <c r="AU158" s="255" t="s">
        <v>82</v>
      </c>
      <c r="AV158" s="15" t="s">
        <v>140</v>
      </c>
      <c r="AW158" s="15" t="s">
        <v>33</v>
      </c>
      <c r="AX158" s="15" t="s">
        <v>80</v>
      </c>
      <c r="AY158" s="255" t="s">
        <v>133</v>
      </c>
    </row>
    <row r="159" s="2" customFormat="1" ht="16.5" customHeight="1">
      <c r="A159" s="40"/>
      <c r="B159" s="41"/>
      <c r="C159" s="206" t="s">
        <v>173</v>
      </c>
      <c r="D159" s="206" t="s">
        <v>136</v>
      </c>
      <c r="E159" s="207" t="s">
        <v>254</v>
      </c>
      <c r="F159" s="208" t="s">
        <v>255</v>
      </c>
      <c r="G159" s="209" t="s">
        <v>229</v>
      </c>
      <c r="H159" s="210">
        <v>1.325</v>
      </c>
      <c r="I159" s="211"/>
      <c r="J159" s="212">
        <f>ROUND(I159*H159,2)</f>
        <v>0</v>
      </c>
      <c r="K159" s="208" t="s">
        <v>153</v>
      </c>
      <c r="L159" s="46"/>
      <c r="M159" s="213" t="s">
        <v>19</v>
      </c>
      <c r="N159" s="214" t="s">
        <v>43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140</v>
      </c>
      <c r="AT159" s="217" t="s">
        <v>136</v>
      </c>
      <c r="AU159" s="217" t="s">
        <v>82</v>
      </c>
      <c r="AY159" s="19" t="s">
        <v>133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80</v>
      </c>
      <c r="BK159" s="218">
        <f>ROUND(I159*H159,2)</f>
        <v>0</v>
      </c>
      <c r="BL159" s="19" t="s">
        <v>140</v>
      </c>
      <c r="BM159" s="217" t="s">
        <v>256</v>
      </c>
    </row>
    <row r="160" s="2" customFormat="1">
      <c r="A160" s="40"/>
      <c r="B160" s="41"/>
      <c r="C160" s="42"/>
      <c r="D160" s="219" t="s">
        <v>142</v>
      </c>
      <c r="E160" s="42"/>
      <c r="F160" s="220" t="s">
        <v>257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142</v>
      </c>
      <c r="AU160" s="19" t="s">
        <v>82</v>
      </c>
    </row>
    <row r="161" s="13" customFormat="1">
      <c r="A161" s="13"/>
      <c r="B161" s="224"/>
      <c r="C161" s="225"/>
      <c r="D161" s="219" t="s">
        <v>144</v>
      </c>
      <c r="E161" s="226" t="s">
        <v>19</v>
      </c>
      <c r="F161" s="227" t="s">
        <v>232</v>
      </c>
      <c r="G161" s="225"/>
      <c r="H161" s="226" t="s">
        <v>19</v>
      </c>
      <c r="I161" s="228"/>
      <c r="J161" s="225"/>
      <c r="K161" s="225"/>
      <c r="L161" s="229"/>
      <c r="M161" s="230"/>
      <c r="N161" s="231"/>
      <c r="O161" s="231"/>
      <c r="P161" s="231"/>
      <c r="Q161" s="231"/>
      <c r="R161" s="231"/>
      <c r="S161" s="231"/>
      <c r="T161" s="23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3" t="s">
        <v>144</v>
      </c>
      <c r="AU161" s="233" t="s">
        <v>82</v>
      </c>
      <c r="AV161" s="13" t="s">
        <v>80</v>
      </c>
      <c r="AW161" s="13" t="s">
        <v>33</v>
      </c>
      <c r="AX161" s="13" t="s">
        <v>72</v>
      </c>
      <c r="AY161" s="233" t="s">
        <v>133</v>
      </c>
    </row>
    <row r="162" s="13" customFormat="1">
      <c r="A162" s="13"/>
      <c r="B162" s="224"/>
      <c r="C162" s="225"/>
      <c r="D162" s="219" t="s">
        <v>144</v>
      </c>
      <c r="E162" s="226" t="s">
        <v>19</v>
      </c>
      <c r="F162" s="227" t="s">
        <v>146</v>
      </c>
      <c r="G162" s="225"/>
      <c r="H162" s="226" t="s">
        <v>19</v>
      </c>
      <c r="I162" s="228"/>
      <c r="J162" s="225"/>
      <c r="K162" s="225"/>
      <c r="L162" s="229"/>
      <c r="M162" s="230"/>
      <c r="N162" s="231"/>
      <c r="O162" s="231"/>
      <c r="P162" s="231"/>
      <c r="Q162" s="231"/>
      <c r="R162" s="231"/>
      <c r="S162" s="231"/>
      <c r="T162" s="23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3" t="s">
        <v>144</v>
      </c>
      <c r="AU162" s="233" t="s">
        <v>82</v>
      </c>
      <c r="AV162" s="13" t="s">
        <v>80</v>
      </c>
      <c r="AW162" s="13" t="s">
        <v>33</v>
      </c>
      <c r="AX162" s="13" t="s">
        <v>72</v>
      </c>
      <c r="AY162" s="233" t="s">
        <v>133</v>
      </c>
    </row>
    <row r="163" s="13" customFormat="1">
      <c r="A163" s="13"/>
      <c r="B163" s="224"/>
      <c r="C163" s="225"/>
      <c r="D163" s="219" t="s">
        <v>144</v>
      </c>
      <c r="E163" s="226" t="s">
        <v>19</v>
      </c>
      <c r="F163" s="227" t="s">
        <v>233</v>
      </c>
      <c r="G163" s="225"/>
      <c r="H163" s="226" t="s">
        <v>19</v>
      </c>
      <c r="I163" s="228"/>
      <c r="J163" s="225"/>
      <c r="K163" s="225"/>
      <c r="L163" s="229"/>
      <c r="M163" s="230"/>
      <c r="N163" s="231"/>
      <c r="O163" s="231"/>
      <c r="P163" s="231"/>
      <c r="Q163" s="231"/>
      <c r="R163" s="231"/>
      <c r="S163" s="231"/>
      <c r="T163" s="23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3" t="s">
        <v>144</v>
      </c>
      <c r="AU163" s="233" t="s">
        <v>82</v>
      </c>
      <c r="AV163" s="13" t="s">
        <v>80</v>
      </c>
      <c r="AW163" s="13" t="s">
        <v>33</v>
      </c>
      <c r="AX163" s="13" t="s">
        <v>72</v>
      </c>
      <c r="AY163" s="233" t="s">
        <v>133</v>
      </c>
    </row>
    <row r="164" s="14" customFormat="1">
      <c r="A164" s="14"/>
      <c r="B164" s="234"/>
      <c r="C164" s="235"/>
      <c r="D164" s="219" t="s">
        <v>144</v>
      </c>
      <c r="E164" s="236" t="s">
        <v>19</v>
      </c>
      <c r="F164" s="237" t="s">
        <v>234</v>
      </c>
      <c r="G164" s="235"/>
      <c r="H164" s="238">
        <v>1.1000000000000001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4" t="s">
        <v>144</v>
      </c>
      <c r="AU164" s="244" t="s">
        <v>82</v>
      </c>
      <c r="AV164" s="14" t="s">
        <v>82</v>
      </c>
      <c r="AW164" s="14" t="s">
        <v>33</v>
      </c>
      <c r="AX164" s="14" t="s">
        <v>72</v>
      </c>
      <c r="AY164" s="244" t="s">
        <v>133</v>
      </c>
    </row>
    <row r="165" s="13" customFormat="1">
      <c r="A165" s="13"/>
      <c r="B165" s="224"/>
      <c r="C165" s="225"/>
      <c r="D165" s="219" t="s">
        <v>144</v>
      </c>
      <c r="E165" s="226" t="s">
        <v>19</v>
      </c>
      <c r="F165" s="227" t="s">
        <v>235</v>
      </c>
      <c r="G165" s="225"/>
      <c r="H165" s="226" t="s">
        <v>19</v>
      </c>
      <c r="I165" s="228"/>
      <c r="J165" s="225"/>
      <c r="K165" s="225"/>
      <c r="L165" s="229"/>
      <c r="M165" s="230"/>
      <c r="N165" s="231"/>
      <c r="O165" s="231"/>
      <c r="P165" s="231"/>
      <c r="Q165" s="231"/>
      <c r="R165" s="231"/>
      <c r="S165" s="231"/>
      <c r="T165" s="23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3" t="s">
        <v>144</v>
      </c>
      <c r="AU165" s="233" t="s">
        <v>82</v>
      </c>
      <c r="AV165" s="13" t="s">
        <v>80</v>
      </c>
      <c r="AW165" s="13" t="s">
        <v>33</v>
      </c>
      <c r="AX165" s="13" t="s">
        <v>72</v>
      </c>
      <c r="AY165" s="233" t="s">
        <v>133</v>
      </c>
    </row>
    <row r="166" s="13" customFormat="1">
      <c r="A166" s="13"/>
      <c r="B166" s="224"/>
      <c r="C166" s="225"/>
      <c r="D166" s="219" t="s">
        <v>144</v>
      </c>
      <c r="E166" s="226" t="s">
        <v>19</v>
      </c>
      <c r="F166" s="227" t="s">
        <v>232</v>
      </c>
      <c r="G166" s="225"/>
      <c r="H166" s="226" t="s">
        <v>19</v>
      </c>
      <c r="I166" s="228"/>
      <c r="J166" s="225"/>
      <c r="K166" s="225"/>
      <c r="L166" s="229"/>
      <c r="M166" s="230"/>
      <c r="N166" s="231"/>
      <c r="O166" s="231"/>
      <c r="P166" s="231"/>
      <c r="Q166" s="231"/>
      <c r="R166" s="231"/>
      <c r="S166" s="231"/>
      <c r="T166" s="23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3" t="s">
        <v>144</v>
      </c>
      <c r="AU166" s="233" t="s">
        <v>82</v>
      </c>
      <c r="AV166" s="13" t="s">
        <v>80</v>
      </c>
      <c r="AW166" s="13" t="s">
        <v>33</v>
      </c>
      <c r="AX166" s="13" t="s">
        <v>72</v>
      </c>
      <c r="AY166" s="233" t="s">
        <v>133</v>
      </c>
    </row>
    <row r="167" s="13" customFormat="1">
      <c r="A167" s="13"/>
      <c r="B167" s="224"/>
      <c r="C167" s="225"/>
      <c r="D167" s="219" t="s">
        <v>144</v>
      </c>
      <c r="E167" s="226" t="s">
        <v>19</v>
      </c>
      <c r="F167" s="227" t="s">
        <v>146</v>
      </c>
      <c r="G167" s="225"/>
      <c r="H167" s="226" t="s">
        <v>19</v>
      </c>
      <c r="I167" s="228"/>
      <c r="J167" s="225"/>
      <c r="K167" s="225"/>
      <c r="L167" s="229"/>
      <c r="M167" s="230"/>
      <c r="N167" s="231"/>
      <c r="O167" s="231"/>
      <c r="P167" s="231"/>
      <c r="Q167" s="231"/>
      <c r="R167" s="231"/>
      <c r="S167" s="231"/>
      <c r="T167" s="23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3" t="s">
        <v>144</v>
      </c>
      <c r="AU167" s="233" t="s">
        <v>82</v>
      </c>
      <c r="AV167" s="13" t="s">
        <v>80</v>
      </c>
      <c r="AW167" s="13" t="s">
        <v>33</v>
      </c>
      <c r="AX167" s="13" t="s">
        <v>72</v>
      </c>
      <c r="AY167" s="233" t="s">
        <v>133</v>
      </c>
    </row>
    <row r="168" s="13" customFormat="1">
      <c r="A168" s="13"/>
      <c r="B168" s="224"/>
      <c r="C168" s="225"/>
      <c r="D168" s="219" t="s">
        <v>144</v>
      </c>
      <c r="E168" s="226" t="s">
        <v>19</v>
      </c>
      <c r="F168" s="227" t="s">
        <v>236</v>
      </c>
      <c r="G168" s="225"/>
      <c r="H168" s="226" t="s">
        <v>19</v>
      </c>
      <c r="I168" s="228"/>
      <c r="J168" s="225"/>
      <c r="K168" s="225"/>
      <c r="L168" s="229"/>
      <c r="M168" s="230"/>
      <c r="N168" s="231"/>
      <c r="O168" s="231"/>
      <c r="P168" s="231"/>
      <c r="Q168" s="231"/>
      <c r="R168" s="231"/>
      <c r="S168" s="231"/>
      <c r="T168" s="23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3" t="s">
        <v>144</v>
      </c>
      <c r="AU168" s="233" t="s">
        <v>82</v>
      </c>
      <c r="AV168" s="13" t="s">
        <v>80</v>
      </c>
      <c r="AW168" s="13" t="s">
        <v>33</v>
      </c>
      <c r="AX168" s="13" t="s">
        <v>72</v>
      </c>
      <c r="AY168" s="233" t="s">
        <v>133</v>
      </c>
    </row>
    <row r="169" s="14" customFormat="1">
      <c r="A169" s="14"/>
      <c r="B169" s="234"/>
      <c r="C169" s="235"/>
      <c r="D169" s="219" t="s">
        <v>144</v>
      </c>
      <c r="E169" s="236" t="s">
        <v>19</v>
      </c>
      <c r="F169" s="237" t="s">
        <v>237</v>
      </c>
      <c r="G169" s="235"/>
      <c r="H169" s="238">
        <v>0.14999999999999999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4" t="s">
        <v>144</v>
      </c>
      <c r="AU169" s="244" t="s">
        <v>82</v>
      </c>
      <c r="AV169" s="14" t="s">
        <v>82</v>
      </c>
      <c r="AW169" s="14" t="s">
        <v>33</v>
      </c>
      <c r="AX169" s="14" t="s">
        <v>72</v>
      </c>
      <c r="AY169" s="244" t="s">
        <v>133</v>
      </c>
    </row>
    <row r="170" s="13" customFormat="1">
      <c r="A170" s="13"/>
      <c r="B170" s="224"/>
      <c r="C170" s="225"/>
      <c r="D170" s="219" t="s">
        <v>144</v>
      </c>
      <c r="E170" s="226" t="s">
        <v>19</v>
      </c>
      <c r="F170" s="227" t="s">
        <v>238</v>
      </c>
      <c r="G170" s="225"/>
      <c r="H170" s="226" t="s">
        <v>19</v>
      </c>
      <c r="I170" s="228"/>
      <c r="J170" s="225"/>
      <c r="K170" s="225"/>
      <c r="L170" s="229"/>
      <c r="M170" s="230"/>
      <c r="N170" s="231"/>
      <c r="O170" s="231"/>
      <c r="P170" s="231"/>
      <c r="Q170" s="231"/>
      <c r="R170" s="231"/>
      <c r="S170" s="231"/>
      <c r="T170" s="23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3" t="s">
        <v>144</v>
      </c>
      <c r="AU170" s="233" t="s">
        <v>82</v>
      </c>
      <c r="AV170" s="13" t="s">
        <v>80</v>
      </c>
      <c r="AW170" s="13" t="s">
        <v>33</v>
      </c>
      <c r="AX170" s="13" t="s">
        <v>72</v>
      </c>
      <c r="AY170" s="233" t="s">
        <v>133</v>
      </c>
    </row>
    <row r="171" s="13" customFormat="1">
      <c r="A171" s="13"/>
      <c r="B171" s="224"/>
      <c r="C171" s="225"/>
      <c r="D171" s="219" t="s">
        <v>144</v>
      </c>
      <c r="E171" s="226" t="s">
        <v>19</v>
      </c>
      <c r="F171" s="227" t="s">
        <v>232</v>
      </c>
      <c r="G171" s="225"/>
      <c r="H171" s="226" t="s">
        <v>19</v>
      </c>
      <c r="I171" s="228"/>
      <c r="J171" s="225"/>
      <c r="K171" s="225"/>
      <c r="L171" s="229"/>
      <c r="M171" s="230"/>
      <c r="N171" s="231"/>
      <c r="O171" s="231"/>
      <c r="P171" s="231"/>
      <c r="Q171" s="231"/>
      <c r="R171" s="231"/>
      <c r="S171" s="231"/>
      <c r="T171" s="23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3" t="s">
        <v>144</v>
      </c>
      <c r="AU171" s="233" t="s">
        <v>82</v>
      </c>
      <c r="AV171" s="13" t="s">
        <v>80</v>
      </c>
      <c r="AW171" s="13" t="s">
        <v>33</v>
      </c>
      <c r="AX171" s="13" t="s">
        <v>72</v>
      </c>
      <c r="AY171" s="233" t="s">
        <v>133</v>
      </c>
    </row>
    <row r="172" s="13" customFormat="1">
      <c r="A172" s="13"/>
      <c r="B172" s="224"/>
      <c r="C172" s="225"/>
      <c r="D172" s="219" t="s">
        <v>144</v>
      </c>
      <c r="E172" s="226" t="s">
        <v>19</v>
      </c>
      <c r="F172" s="227" t="s">
        <v>146</v>
      </c>
      <c r="G172" s="225"/>
      <c r="H172" s="226" t="s">
        <v>19</v>
      </c>
      <c r="I172" s="228"/>
      <c r="J172" s="225"/>
      <c r="K172" s="225"/>
      <c r="L172" s="229"/>
      <c r="M172" s="230"/>
      <c r="N172" s="231"/>
      <c r="O172" s="231"/>
      <c r="P172" s="231"/>
      <c r="Q172" s="231"/>
      <c r="R172" s="231"/>
      <c r="S172" s="231"/>
      <c r="T172" s="23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3" t="s">
        <v>144</v>
      </c>
      <c r="AU172" s="233" t="s">
        <v>82</v>
      </c>
      <c r="AV172" s="13" t="s">
        <v>80</v>
      </c>
      <c r="AW172" s="13" t="s">
        <v>33</v>
      </c>
      <c r="AX172" s="13" t="s">
        <v>72</v>
      </c>
      <c r="AY172" s="233" t="s">
        <v>133</v>
      </c>
    </row>
    <row r="173" s="13" customFormat="1">
      <c r="A173" s="13"/>
      <c r="B173" s="224"/>
      <c r="C173" s="225"/>
      <c r="D173" s="219" t="s">
        <v>144</v>
      </c>
      <c r="E173" s="226" t="s">
        <v>19</v>
      </c>
      <c r="F173" s="227" t="s">
        <v>239</v>
      </c>
      <c r="G173" s="225"/>
      <c r="H173" s="226" t="s">
        <v>19</v>
      </c>
      <c r="I173" s="228"/>
      <c r="J173" s="225"/>
      <c r="K173" s="225"/>
      <c r="L173" s="229"/>
      <c r="M173" s="230"/>
      <c r="N173" s="231"/>
      <c r="O173" s="231"/>
      <c r="P173" s="231"/>
      <c r="Q173" s="231"/>
      <c r="R173" s="231"/>
      <c r="S173" s="231"/>
      <c r="T173" s="23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3" t="s">
        <v>144</v>
      </c>
      <c r="AU173" s="233" t="s">
        <v>82</v>
      </c>
      <c r="AV173" s="13" t="s">
        <v>80</v>
      </c>
      <c r="AW173" s="13" t="s">
        <v>33</v>
      </c>
      <c r="AX173" s="13" t="s">
        <v>72</v>
      </c>
      <c r="AY173" s="233" t="s">
        <v>133</v>
      </c>
    </row>
    <row r="174" s="14" customFormat="1">
      <c r="A174" s="14"/>
      <c r="B174" s="234"/>
      <c r="C174" s="235"/>
      <c r="D174" s="219" t="s">
        <v>144</v>
      </c>
      <c r="E174" s="236" t="s">
        <v>19</v>
      </c>
      <c r="F174" s="237" t="s">
        <v>240</v>
      </c>
      <c r="G174" s="235"/>
      <c r="H174" s="238">
        <v>0.074999999999999997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4" t="s">
        <v>144</v>
      </c>
      <c r="AU174" s="244" t="s">
        <v>82</v>
      </c>
      <c r="AV174" s="14" t="s">
        <v>82</v>
      </c>
      <c r="AW174" s="14" t="s">
        <v>33</v>
      </c>
      <c r="AX174" s="14" t="s">
        <v>72</v>
      </c>
      <c r="AY174" s="244" t="s">
        <v>133</v>
      </c>
    </row>
    <row r="175" s="13" customFormat="1">
      <c r="A175" s="13"/>
      <c r="B175" s="224"/>
      <c r="C175" s="225"/>
      <c r="D175" s="219" t="s">
        <v>144</v>
      </c>
      <c r="E175" s="226" t="s">
        <v>19</v>
      </c>
      <c r="F175" s="227" t="s">
        <v>241</v>
      </c>
      <c r="G175" s="225"/>
      <c r="H175" s="226" t="s">
        <v>19</v>
      </c>
      <c r="I175" s="228"/>
      <c r="J175" s="225"/>
      <c r="K175" s="225"/>
      <c r="L175" s="229"/>
      <c r="M175" s="230"/>
      <c r="N175" s="231"/>
      <c r="O175" s="231"/>
      <c r="P175" s="231"/>
      <c r="Q175" s="231"/>
      <c r="R175" s="231"/>
      <c r="S175" s="231"/>
      <c r="T175" s="23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3" t="s">
        <v>144</v>
      </c>
      <c r="AU175" s="233" t="s">
        <v>82</v>
      </c>
      <c r="AV175" s="13" t="s">
        <v>80</v>
      </c>
      <c r="AW175" s="13" t="s">
        <v>33</v>
      </c>
      <c r="AX175" s="13" t="s">
        <v>72</v>
      </c>
      <c r="AY175" s="233" t="s">
        <v>133</v>
      </c>
    </row>
    <row r="176" s="15" customFormat="1">
      <c r="A176" s="15"/>
      <c r="B176" s="245"/>
      <c r="C176" s="246"/>
      <c r="D176" s="219" t="s">
        <v>144</v>
      </c>
      <c r="E176" s="247" t="s">
        <v>19</v>
      </c>
      <c r="F176" s="248" t="s">
        <v>149</v>
      </c>
      <c r="G176" s="246"/>
      <c r="H176" s="249">
        <v>1.325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5" t="s">
        <v>144</v>
      </c>
      <c r="AU176" s="255" t="s">
        <v>82</v>
      </c>
      <c r="AV176" s="15" t="s">
        <v>140</v>
      </c>
      <c r="AW176" s="15" t="s">
        <v>33</v>
      </c>
      <c r="AX176" s="15" t="s">
        <v>80</v>
      </c>
      <c r="AY176" s="255" t="s">
        <v>133</v>
      </c>
    </row>
    <row r="177" s="2" customFormat="1" ht="16.5" customHeight="1">
      <c r="A177" s="40"/>
      <c r="B177" s="41"/>
      <c r="C177" s="206" t="s">
        <v>159</v>
      </c>
      <c r="D177" s="206" t="s">
        <v>136</v>
      </c>
      <c r="E177" s="207" t="s">
        <v>258</v>
      </c>
      <c r="F177" s="208" t="s">
        <v>259</v>
      </c>
      <c r="G177" s="209" t="s">
        <v>229</v>
      </c>
      <c r="H177" s="210">
        <v>1.325</v>
      </c>
      <c r="I177" s="211"/>
      <c r="J177" s="212">
        <f>ROUND(I177*H177,2)</f>
        <v>0</v>
      </c>
      <c r="K177" s="208" t="s">
        <v>153</v>
      </c>
      <c r="L177" s="46"/>
      <c r="M177" s="213" t="s">
        <v>19</v>
      </c>
      <c r="N177" s="214" t="s">
        <v>43</v>
      </c>
      <c r="O177" s="86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140</v>
      </c>
      <c r="AT177" s="217" t="s">
        <v>136</v>
      </c>
      <c r="AU177" s="217" t="s">
        <v>82</v>
      </c>
      <c r="AY177" s="19" t="s">
        <v>133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80</v>
      </c>
      <c r="BK177" s="218">
        <f>ROUND(I177*H177,2)</f>
        <v>0</v>
      </c>
      <c r="BL177" s="19" t="s">
        <v>140</v>
      </c>
      <c r="BM177" s="217" t="s">
        <v>260</v>
      </c>
    </row>
    <row r="178" s="2" customFormat="1">
      <c r="A178" s="40"/>
      <c r="B178" s="41"/>
      <c r="C178" s="42"/>
      <c r="D178" s="219" t="s">
        <v>142</v>
      </c>
      <c r="E178" s="42"/>
      <c r="F178" s="220" t="s">
        <v>261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142</v>
      </c>
      <c r="AU178" s="19" t="s">
        <v>82</v>
      </c>
    </row>
    <row r="179" s="13" customFormat="1">
      <c r="A179" s="13"/>
      <c r="B179" s="224"/>
      <c r="C179" s="225"/>
      <c r="D179" s="219" t="s">
        <v>144</v>
      </c>
      <c r="E179" s="226" t="s">
        <v>19</v>
      </c>
      <c r="F179" s="227" t="s">
        <v>232</v>
      </c>
      <c r="G179" s="225"/>
      <c r="H179" s="226" t="s">
        <v>19</v>
      </c>
      <c r="I179" s="228"/>
      <c r="J179" s="225"/>
      <c r="K179" s="225"/>
      <c r="L179" s="229"/>
      <c r="M179" s="230"/>
      <c r="N179" s="231"/>
      <c r="O179" s="231"/>
      <c r="P179" s="231"/>
      <c r="Q179" s="231"/>
      <c r="R179" s="231"/>
      <c r="S179" s="231"/>
      <c r="T179" s="23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3" t="s">
        <v>144</v>
      </c>
      <c r="AU179" s="233" t="s">
        <v>82</v>
      </c>
      <c r="AV179" s="13" t="s">
        <v>80</v>
      </c>
      <c r="AW179" s="13" t="s">
        <v>33</v>
      </c>
      <c r="AX179" s="13" t="s">
        <v>72</v>
      </c>
      <c r="AY179" s="233" t="s">
        <v>133</v>
      </c>
    </row>
    <row r="180" s="13" customFormat="1">
      <c r="A180" s="13"/>
      <c r="B180" s="224"/>
      <c r="C180" s="225"/>
      <c r="D180" s="219" t="s">
        <v>144</v>
      </c>
      <c r="E180" s="226" t="s">
        <v>19</v>
      </c>
      <c r="F180" s="227" t="s">
        <v>146</v>
      </c>
      <c r="G180" s="225"/>
      <c r="H180" s="226" t="s">
        <v>19</v>
      </c>
      <c r="I180" s="228"/>
      <c r="J180" s="225"/>
      <c r="K180" s="225"/>
      <c r="L180" s="229"/>
      <c r="M180" s="230"/>
      <c r="N180" s="231"/>
      <c r="O180" s="231"/>
      <c r="P180" s="231"/>
      <c r="Q180" s="231"/>
      <c r="R180" s="231"/>
      <c r="S180" s="231"/>
      <c r="T180" s="23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3" t="s">
        <v>144</v>
      </c>
      <c r="AU180" s="233" t="s">
        <v>82</v>
      </c>
      <c r="AV180" s="13" t="s">
        <v>80</v>
      </c>
      <c r="AW180" s="13" t="s">
        <v>33</v>
      </c>
      <c r="AX180" s="13" t="s">
        <v>72</v>
      </c>
      <c r="AY180" s="233" t="s">
        <v>133</v>
      </c>
    </row>
    <row r="181" s="13" customFormat="1">
      <c r="A181" s="13"/>
      <c r="B181" s="224"/>
      <c r="C181" s="225"/>
      <c r="D181" s="219" t="s">
        <v>144</v>
      </c>
      <c r="E181" s="226" t="s">
        <v>19</v>
      </c>
      <c r="F181" s="227" t="s">
        <v>233</v>
      </c>
      <c r="G181" s="225"/>
      <c r="H181" s="226" t="s">
        <v>19</v>
      </c>
      <c r="I181" s="228"/>
      <c r="J181" s="225"/>
      <c r="K181" s="225"/>
      <c r="L181" s="229"/>
      <c r="M181" s="230"/>
      <c r="N181" s="231"/>
      <c r="O181" s="231"/>
      <c r="P181" s="231"/>
      <c r="Q181" s="231"/>
      <c r="R181" s="231"/>
      <c r="S181" s="231"/>
      <c r="T181" s="23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3" t="s">
        <v>144</v>
      </c>
      <c r="AU181" s="233" t="s">
        <v>82</v>
      </c>
      <c r="AV181" s="13" t="s">
        <v>80</v>
      </c>
      <c r="AW181" s="13" t="s">
        <v>33</v>
      </c>
      <c r="AX181" s="13" t="s">
        <v>72</v>
      </c>
      <c r="AY181" s="233" t="s">
        <v>133</v>
      </c>
    </row>
    <row r="182" s="14" customFormat="1">
      <c r="A182" s="14"/>
      <c r="B182" s="234"/>
      <c r="C182" s="235"/>
      <c r="D182" s="219" t="s">
        <v>144</v>
      </c>
      <c r="E182" s="236" t="s">
        <v>19</v>
      </c>
      <c r="F182" s="237" t="s">
        <v>234</v>
      </c>
      <c r="G182" s="235"/>
      <c r="H182" s="238">
        <v>1.1000000000000001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4" t="s">
        <v>144</v>
      </c>
      <c r="AU182" s="244" t="s">
        <v>82</v>
      </c>
      <c r="AV182" s="14" t="s">
        <v>82</v>
      </c>
      <c r="AW182" s="14" t="s">
        <v>33</v>
      </c>
      <c r="AX182" s="14" t="s">
        <v>72</v>
      </c>
      <c r="AY182" s="244" t="s">
        <v>133</v>
      </c>
    </row>
    <row r="183" s="13" customFormat="1">
      <c r="A183" s="13"/>
      <c r="B183" s="224"/>
      <c r="C183" s="225"/>
      <c r="D183" s="219" t="s">
        <v>144</v>
      </c>
      <c r="E183" s="226" t="s">
        <v>19</v>
      </c>
      <c r="F183" s="227" t="s">
        <v>235</v>
      </c>
      <c r="G183" s="225"/>
      <c r="H183" s="226" t="s">
        <v>19</v>
      </c>
      <c r="I183" s="228"/>
      <c r="J183" s="225"/>
      <c r="K183" s="225"/>
      <c r="L183" s="229"/>
      <c r="M183" s="230"/>
      <c r="N183" s="231"/>
      <c r="O183" s="231"/>
      <c r="P183" s="231"/>
      <c r="Q183" s="231"/>
      <c r="R183" s="231"/>
      <c r="S183" s="231"/>
      <c r="T183" s="23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3" t="s">
        <v>144</v>
      </c>
      <c r="AU183" s="233" t="s">
        <v>82</v>
      </c>
      <c r="AV183" s="13" t="s">
        <v>80</v>
      </c>
      <c r="AW183" s="13" t="s">
        <v>33</v>
      </c>
      <c r="AX183" s="13" t="s">
        <v>72</v>
      </c>
      <c r="AY183" s="233" t="s">
        <v>133</v>
      </c>
    </row>
    <row r="184" s="13" customFormat="1">
      <c r="A184" s="13"/>
      <c r="B184" s="224"/>
      <c r="C184" s="225"/>
      <c r="D184" s="219" t="s">
        <v>144</v>
      </c>
      <c r="E184" s="226" t="s">
        <v>19</v>
      </c>
      <c r="F184" s="227" t="s">
        <v>232</v>
      </c>
      <c r="G184" s="225"/>
      <c r="H184" s="226" t="s">
        <v>19</v>
      </c>
      <c r="I184" s="228"/>
      <c r="J184" s="225"/>
      <c r="K184" s="225"/>
      <c r="L184" s="229"/>
      <c r="M184" s="230"/>
      <c r="N184" s="231"/>
      <c r="O184" s="231"/>
      <c r="P184" s="231"/>
      <c r="Q184" s="231"/>
      <c r="R184" s="231"/>
      <c r="S184" s="231"/>
      <c r="T184" s="23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3" t="s">
        <v>144</v>
      </c>
      <c r="AU184" s="233" t="s">
        <v>82</v>
      </c>
      <c r="AV184" s="13" t="s">
        <v>80</v>
      </c>
      <c r="AW184" s="13" t="s">
        <v>33</v>
      </c>
      <c r="AX184" s="13" t="s">
        <v>72</v>
      </c>
      <c r="AY184" s="233" t="s">
        <v>133</v>
      </c>
    </row>
    <row r="185" s="13" customFormat="1">
      <c r="A185" s="13"/>
      <c r="B185" s="224"/>
      <c r="C185" s="225"/>
      <c r="D185" s="219" t="s">
        <v>144</v>
      </c>
      <c r="E185" s="226" t="s">
        <v>19</v>
      </c>
      <c r="F185" s="227" t="s">
        <v>146</v>
      </c>
      <c r="G185" s="225"/>
      <c r="H185" s="226" t="s">
        <v>19</v>
      </c>
      <c r="I185" s="228"/>
      <c r="J185" s="225"/>
      <c r="K185" s="225"/>
      <c r="L185" s="229"/>
      <c r="M185" s="230"/>
      <c r="N185" s="231"/>
      <c r="O185" s="231"/>
      <c r="P185" s="231"/>
      <c r="Q185" s="231"/>
      <c r="R185" s="231"/>
      <c r="S185" s="231"/>
      <c r="T185" s="23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3" t="s">
        <v>144</v>
      </c>
      <c r="AU185" s="233" t="s">
        <v>82</v>
      </c>
      <c r="AV185" s="13" t="s">
        <v>80</v>
      </c>
      <c r="AW185" s="13" t="s">
        <v>33</v>
      </c>
      <c r="AX185" s="13" t="s">
        <v>72</v>
      </c>
      <c r="AY185" s="233" t="s">
        <v>133</v>
      </c>
    </row>
    <row r="186" s="13" customFormat="1">
      <c r="A186" s="13"/>
      <c r="B186" s="224"/>
      <c r="C186" s="225"/>
      <c r="D186" s="219" t="s">
        <v>144</v>
      </c>
      <c r="E186" s="226" t="s">
        <v>19</v>
      </c>
      <c r="F186" s="227" t="s">
        <v>236</v>
      </c>
      <c r="G186" s="225"/>
      <c r="H186" s="226" t="s">
        <v>19</v>
      </c>
      <c r="I186" s="228"/>
      <c r="J186" s="225"/>
      <c r="K186" s="225"/>
      <c r="L186" s="229"/>
      <c r="M186" s="230"/>
      <c r="N186" s="231"/>
      <c r="O186" s="231"/>
      <c r="P186" s="231"/>
      <c r="Q186" s="231"/>
      <c r="R186" s="231"/>
      <c r="S186" s="231"/>
      <c r="T186" s="23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3" t="s">
        <v>144</v>
      </c>
      <c r="AU186" s="233" t="s">
        <v>82</v>
      </c>
      <c r="AV186" s="13" t="s">
        <v>80</v>
      </c>
      <c r="AW186" s="13" t="s">
        <v>33</v>
      </c>
      <c r="AX186" s="13" t="s">
        <v>72</v>
      </c>
      <c r="AY186" s="233" t="s">
        <v>133</v>
      </c>
    </row>
    <row r="187" s="14" customFormat="1">
      <c r="A187" s="14"/>
      <c r="B187" s="234"/>
      <c r="C187" s="235"/>
      <c r="D187" s="219" t="s">
        <v>144</v>
      </c>
      <c r="E187" s="236" t="s">
        <v>19</v>
      </c>
      <c r="F187" s="237" t="s">
        <v>237</v>
      </c>
      <c r="G187" s="235"/>
      <c r="H187" s="238">
        <v>0.14999999999999999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4" t="s">
        <v>144</v>
      </c>
      <c r="AU187" s="244" t="s">
        <v>82</v>
      </c>
      <c r="AV187" s="14" t="s">
        <v>82</v>
      </c>
      <c r="AW187" s="14" t="s">
        <v>33</v>
      </c>
      <c r="AX187" s="14" t="s">
        <v>72</v>
      </c>
      <c r="AY187" s="244" t="s">
        <v>133</v>
      </c>
    </row>
    <row r="188" s="13" customFormat="1">
      <c r="A188" s="13"/>
      <c r="B188" s="224"/>
      <c r="C188" s="225"/>
      <c r="D188" s="219" t="s">
        <v>144</v>
      </c>
      <c r="E188" s="226" t="s">
        <v>19</v>
      </c>
      <c r="F188" s="227" t="s">
        <v>238</v>
      </c>
      <c r="G188" s="225"/>
      <c r="H188" s="226" t="s">
        <v>19</v>
      </c>
      <c r="I188" s="228"/>
      <c r="J188" s="225"/>
      <c r="K188" s="225"/>
      <c r="L188" s="229"/>
      <c r="M188" s="230"/>
      <c r="N188" s="231"/>
      <c r="O188" s="231"/>
      <c r="P188" s="231"/>
      <c r="Q188" s="231"/>
      <c r="R188" s="231"/>
      <c r="S188" s="231"/>
      <c r="T188" s="23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3" t="s">
        <v>144</v>
      </c>
      <c r="AU188" s="233" t="s">
        <v>82</v>
      </c>
      <c r="AV188" s="13" t="s">
        <v>80</v>
      </c>
      <c r="AW188" s="13" t="s">
        <v>33</v>
      </c>
      <c r="AX188" s="13" t="s">
        <v>72</v>
      </c>
      <c r="AY188" s="233" t="s">
        <v>133</v>
      </c>
    </row>
    <row r="189" s="13" customFormat="1">
      <c r="A189" s="13"/>
      <c r="B189" s="224"/>
      <c r="C189" s="225"/>
      <c r="D189" s="219" t="s">
        <v>144</v>
      </c>
      <c r="E189" s="226" t="s">
        <v>19</v>
      </c>
      <c r="F189" s="227" t="s">
        <v>232</v>
      </c>
      <c r="G189" s="225"/>
      <c r="H189" s="226" t="s">
        <v>19</v>
      </c>
      <c r="I189" s="228"/>
      <c r="J189" s="225"/>
      <c r="K189" s="225"/>
      <c r="L189" s="229"/>
      <c r="M189" s="230"/>
      <c r="N189" s="231"/>
      <c r="O189" s="231"/>
      <c r="P189" s="231"/>
      <c r="Q189" s="231"/>
      <c r="R189" s="231"/>
      <c r="S189" s="231"/>
      <c r="T189" s="23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3" t="s">
        <v>144</v>
      </c>
      <c r="AU189" s="233" t="s">
        <v>82</v>
      </c>
      <c r="AV189" s="13" t="s">
        <v>80</v>
      </c>
      <c r="AW189" s="13" t="s">
        <v>33</v>
      </c>
      <c r="AX189" s="13" t="s">
        <v>72</v>
      </c>
      <c r="AY189" s="233" t="s">
        <v>133</v>
      </c>
    </row>
    <row r="190" s="13" customFormat="1">
      <c r="A190" s="13"/>
      <c r="B190" s="224"/>
      <c r="C190" s="225"/>
      <c r="D190" s="219" t="s">
        <v>144</v>
      </c>
      <c r="E190" s="226" t="s">
        <v>19</v>
      </c>
      <c r="F190" s="227" t="s">
        <v>146</v>
      </c>
      <c r="G190" s="225"/>
      <c r="H190" s="226" t="s">
        <v>19</v>
      </c>
      <c r="I190" s="228"/>
      <c r="J190" s="225"/>
      <c r="K190" s="225"/>
      <c r="L190" s="229"/>
      <c r="M190" s="230"/>
      <c r="N190" s="231"/>
      <c r="O190" s="231"/>
      <c r="P190" s="231"/>
      <c r="Q190" s="231"/>
      <c r="R190" s="231"/>
      <c r="S190" s="231"/>
      <c r="T190" s="23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3" t="s">
        <v>144</v>
      </c>
      <c r="AU190" s="233" t="s">
        <v>82</v>
      </c>
      <c r="AV190" s="13" t="s">
        <v>80</v>
      </c>
      <c r="AW190" s="13" t="s">
        <v>33</v>
      </c>
      <c r="AX190" s="13" t="s">
        <v>72</v>
      </c>
      <c r="AY190" s="233" t="s">
        <v>133</v>
      </c>
    </row>
    <row r="191" s="13" customFormat="1">
      <c r="A191" s="13"/>
      <c r="B191" s="224"/>
      <c r="C191" s="225"/>
      <c r="D191" s="219" t="s">
        <v>144</v>
      </c>
      <c r="E191" s="226" t="s">
        <v>19</v>
      </c>
      <c r="F191" s="227" t="s">
        <v>239</v>
      </c>
      <c r="G191" s="225"/>
      <c r="H191" s="226" t="s">
        <v>19</v>
      </c>
      <c r="I191" s="228"/>
      <c r="J191" s="225"/>
      <c r="K191" s="225"/>
      <c r="L191" s="229"/>
      <c r="M191" s="230"/>
      <c r="N191" s="231"/>
      <c r="O191" s="231"/>
      <c r="P191" s="231"/>
      <c r="Q191" s="231"/>
      <c r="R191" s="231"/>
      <c r="S191" s="231"/>
      <c r="T191" s="23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3" t="s">
        <v>144</v>
      </c>
      <c r="AU191" s="233" t="s">
        <v>82</v>
      </c>
      <c r="AV191" s="13" t="s">
        <v>80</v>
      </c>
      <c r="AW191" s="13" t="s">
        <v>33</v>
      </c>
      <c r="AX191" s="13" t="s">
        <v>72</v>
      </c>
      <c r="AY191" s="233" t="s">
        <v>133</v>
      </c>
    </row>
    <row r="192" s="14" customFormat="1">
      <c r="A192" s="14"/>
      <c r="B192" s="234"/>
      <c r="C192" s="235"/>
      <c r="D192" s="219" t="s">
        <v>144</v>
      </c>
      <c r="E192" s="236" t="s">
        <v>19</v>
      </c>
      <c r="F192" s="237" t="s">
        <v>240</v>
      </c>
      <c r="G192" s="235"/>
      <c r="H192" s="238">
        <v>0.074999999999999997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4" t="s">
        <v>144</v>
      </c>
      <c r="AU192" s="244" t="s">
        <v>82</v>
      </c>
      <c r="AV192" s="14" t="s">
        <v>82</v>
      </c>
      <c r="AW192" s="14" t="s">
        <v>33</v>
      </c>
      <c r="AX192" s="14" t="s">
        <v>72</v>
      </c>
      <c r="AY192" s="244" t="s">
        <v>133</v>
      </c>
    </row>
    <row r="193" s="13" customFormat="1">
      <c r="A193" s="13"/>
      <c r="B193" s="224"/>
      <c r="C193" s="225"/>
      <c r="D193" s="219" t="s">
        <v>144</v>
      </c>
      <c r="E193" s="226" t="s">
        <v>19</v>
      </c>
      <c r="F193" s="227" t="s">
        <v>241</v>
      </c>
      <c r="G193" s="225"/>
      <c r="H193" s="226" t="s">
        <v>19</v>
      </c>
      <c r="I193" s="228"/>
      <c r="J193" s="225"/>
      <c r="K193" s="225"/>
      <c r="L193" s="229"/>
      <c r="M193" s="230"/>
      <c r="N193" s="231"/>
      <c r="O193" s="231"/>
      <c r="P193" s="231"/>
      <c r="Q193" s="231"/>
      <c r="R193" s="231"/>
      <c r="S193" s="231"/>
      <c r="T193" s="23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3" t="s">
        <v>144</v>
      </c>
      <c r="AU193" s="233" t="s">
        <v>82</v>
      </c>
      <c r="AV193" s="13" t="s">
        <v>80</v>
      </c>
      <c r="AW193" s="13" t="s">
        <v>33</v>
      </c>
      <c r="AX193" s="13" t="s">
        <v>72</v>
      </c>
      <c r="AY193" s="233" t="s">
        <v>133</v>
      </c>
    </row>
    <row r="194" s="15" customFormat="1">
      <c r="A194" s="15"/>
      <c r="B194" s="245"/>
      <c r="C194" s="246"/>
      <c r="D194" s="219" t="s">
        <v>144</v>
      </c>
      <c r="E194" s="247" t="s">
        <v>19</v>
      </c>
      <c r="F194" s="248" t="s">
        <v>149</v>
      </c>
      <c r="G194" s="246"/>
      <c r="H194" s="249">
        <v>1.325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55" t="s">
        <v>144</v>
      </c>
      <c r="AU194" s="255" t="s">
        <v>82</v>
      </c>
      <c r="AV194" s="15" t="s">
        <v>140</v>
      </c>
      <c r="AW194" s="15" t="s">
        <v>33</v>
      </c>
      <c r="AX194" s="15" t="s">
        <v>80</v>
      </c>
      <c r="AY194" s="255" t="s">
        <v>133</v>
      </c>
    </row>
    <row r="195" s="2" customFormat="1" ht="16.5" customHeight="1">
      <c r="A195" s="40"/>
      <c r="B195" s="41"/>
      <c r="C195" s="206" t="s">
        <v>190</v>
      </c>
      <c r="D195" s="206" t="s">
        <v>136</v>
      </c>
      <c r="E195" s="207" t="s">
        <v>262</v>
      </c>
      <c r="F195" s="208" t="s">
        <v>263</v>
      </c>
      <c r="G195" s="209" t="s">
        <v>183</v>
      </c>
      <c r="H195" s="210">
        <v>2.1200000000000001</v>
      </c>
      <c r="I195" s="211"/>
      <c r="J195" s="212">
        <f>ROUND(I195*H195,2)</f>
        <v>0</v>
      </c>
      <c r="K195" s="208" t="s">
        <v>153</v>
      </c>
      <c r="L195" s="46"/>
      <c r="M195" s="213" t="s">
        <v>19</v>
      </c>
      <c r="N195" s="214" t="s">
        <v>43</v>
      </c>
      <c r="O195" s="86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140</v>
      </c>
      <c r="AT195" s="217" t="s">
        <v>136</v>
      </c>
      <c r="AU195" s="217" t="s">
        <v>82</v>
      </c>
      <c r="AY195" s="19" t="s">
        <v>133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80</v>
      </c>
      <c r="BK195" s="218">
        <f>ROUND(I195*H195,2)</f>
        <v>0</v>
      </c>
      <c r="BL195" s="19" t="s">
        <v>140</v>
      </c>
      <c r="BM195" s="217" t="s">
        <v>264</v>
      </c>
    </row>
    <row r="196" s="2" customFormat="1">
      <c r="A196" s="40"/>
      <c r="B196" s="41"/>
      <c r="C196" s="42"/>
      <c r="D196" s="219" t="s">
        <v>142</v>
      </c>
      <c r="E196" s="42"/>
      <c r="F196" s="220" t="s">
        <v>265</v>
      </c>
      <c r="G196" s="42"/>
      <c r="H196" s="42"/>
      <c r="I196" s="221"/>
      <c r="J196" s="42"/>
      <c r="K196" s="42"/>
      <c r="L196" s="46"/>
      <c r="M196" s="222"/>
      <c r="N196" s="22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142</v>
      </c>
      <c r="AU196" s="19" t="s">
        <v>82</v>
      </c>
    </row>
    <row r="197" s="13" customFormat="1">
      <c r="A197" s="13"/>
      <c r="B197" s="224"/>
      <c r="C197" s="225"/>
      <c r="D197" s="219" t="s">
        <v>144</v>
      </c>
      <c r="E197" s="226" t="s">
        <v>19</v>
      </c>
      <c r="F197" s="227" t="s">
        <v>232</v>
      </c>
      <c r="G197" s="225"/>
      <c r="H197" s="226" t="s">
        <v>19</v>
      </c>
      <c r="I197" s="228"/>
      <c r="J197" s="225"/>
      <c r="K197" s="225"/>
      <c r="L197" s="229"/>
      <c r="M197" s="230"/>
      <c r="N197" s="231"/>
      <c r="O197" s="231"/>
      <c r="P197" s="231"/>
      <c r="Q197" s="231"/>
      <c r="R197" s="231"/>
      <c r="S197" s="231"/>
      <c r="T197" s="23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3" t="s">
        <v>144</v>
      </c>
      <c r="AU197" s="233" t="s">
        <v>82</v>
      </c>
      <c r="AV197" s="13" t="s">
        <v>80</v>
      </c>
      <c r="AW197" s="13" t="s">
        <v>33</v>
      </c>
      <c r="AX197" s="13" t="s">
        <v>72</v>
      </c>
      <c r="AY197" s="233" t="s">
        <v>133</v>
      </c>
    </row>
    <row r="198" s="13" customFormat="1">
      <c r="A198" s="13"/>
      <c r="B198" s="224"/>
      <c r="C198" s="225"/>
      <c r="D198" s="219" t="s">
        <v>144</v>
      </c>
      <c r="E198" s="226" t="s">
        <v>19</v>
      </c>
      <c r="F198" s="227" t="s">
        <v>146</v>
      </c>
      <c r="G198" s="225"/>
      <c r="H198" s="226" t="s">
        <v>19</v>
      </c>
      <c r="I198" s="228"/>
      <c r="J198" s="225"/>
      <c r="K198" s="225"/>
      <c r="L198" s="229"/>
      <c r="M198" s="230"/>
      <c r="N198" s="231"/>
      <c r="O198" s="231"/>
      <c r="P198" s="231"/>
      <c r="Q198" s="231"/>
      <c r="R198" s="231"/>
      <c r="S198" s="231"/>
      <c r="T198" s="23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3" t="s">
        <v>144</v>
      </c>
      <c r="AU198" s="233" t="s">
        <v>82</v>
      </c>
      <c r="AV198" s="13" t="s">
        <v>80</v>
      </c>
      <c r="AW198" s="13" t="s">
        <v>33</v>
      </c>
      <c r="AX198" s="13" t="s">
        <v>72</v>
      </c>
      <c r="AY198" s="233" t="s">
        <v>133</v>
      </c>
    </row>
    <row r="199" s="13" customFormat="1">
      <c r="A199" s="13"/>
      <c r="B199" s="224"/>
      <c r="C199" s="225"/>
      <c r="D199" s="219" t="s">
        <v>144</v>
      </c>
      <c r="E199" s="226" t="s">
        <v>19</v>
      </c>
      <c r="F199" s="227" t="s">
        <v>233</v>
      </c>
      <c r="G199" s="225"/>
      <c r="H199" s="226" t="s">
        <v>19</v>
      </c>
      <c r="I199" s="228"/>
      <c r="J199" s="225"/>
      <c r="K199" s="225"/>
      <c r="L199" s="229"/>
      <c r="M199" s="230"/>
      <c r="N199" s="231"/>
      <c r="O199" s="231"/>
      <c r="P199" s="231"/>
      <c r="Q199" s="231"/>
      <c r="R199" s="231"/>
      <c r="S199" s="231"/>
      <c r="T199" s="23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3" t="s">
        <v>144</v>
      </c>
      <c r="AU199" s="233" t="s">
        <v>82</v>
      </c>
      <c r="AV199" s="13" t="s">
        <v>80</v>
      </c>
      <c r="AW199" s="13" t="s">
        <v>33</v>
      </c>
      <c r="AX199" s="13" t="s">
        <v>72</v>
      </c>
      <c r="AY199" s="233" t="s">
        <v>133</v>
      </c>
    </row>
    <row r="200" s="14" customFormat="1">
      <c r="A200" s="14"/>
      <c r="B200" s="234"/>
      <c r="C200" s="235"/>
      <c r="D200" s="219" t="s">
        <v>144</v>
      </c>
      <c r="E200" s="236" t="s">
        <v>19</v>
      </c>
      <c r="F200" s="237" t="s">
        <v>234</v>
      </c>
      <c r="G200" s="235"/>
      <c r="H200" s="238">
        <v>1.1000000000000001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4" t="s">
        <v>144</v>
      </c>
      <c r="AU200" s="244" t="s">
        <v>82</v>
      </c>
      <c r="AV200" s="14" t="s">
        <v>82</v>
      </c>
      <c r="AW200" s="14" t="s">
        <v>33</v>
      </c>
      <c r="AX200" s="14" t="s">
        <v>72</v>
      </c>
      <c r="AY200" s="244" t="s">
        <v>133</v>
      </c>
    </row>
    <row r="201" s="13" customFormat="1">
      <c r="A201" s="13"/>
      <c r="B201" s="224"/>
      <c r="C201" s="225"/>
      <c r="D201" s="219" t="s">
        <v>144</v>
      </c>
      <c r="E201" s="226" t="s">
        <v>19</v>
      </c>
      <c r="F201" s="227" t="s">
        <v>235</v>
      </c>
      <c r="G201" s="225"/>
      <c r="H201" s="226" t="s">
        <v>19</v>
      </c>
      <c r="I201" s="228"/>
      <c r="J201" s="225"/>
      <c r="K201" s="225"/>
      <c r="L201" s="229"/>
      <c r="M201" s="230"/>
      <c r="N201" s="231"/>
      <c r="O201" s="231"/>
      <c r="P201" s="231"/>
      <c r="Q201" s="231"/>
      <c r="R201" s="231"/>
      <c r="S201" s="231"/>
      <c r="T201" s="23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3" t="s">
        <v>144</v>
      </c>
      <c r="AU201" s="233" t="s">
        <v>82</v>
      </c>
      <c r="AV201" s="13" t="s">
        <v>80</v>
      </c>
      <c r="AW201" s="13" t="s">
        <v>33</v>
      </c>
      <c r="AX201" s="13" t="s">
        <v>72</v>
      </c>
      <c r="AY201" s="233" t="s">
        <v>133</v>
      </c>
    </row>
    <row r="202" s="13" customFormat="1">
      <c r="A202" s="13"/>
      <c r="B202" s="224"/>
      <c r="C202" s="225"/>
      <c r="D202" s="219" t="s">
        <v>144</v>
      </c>
      <c r="E202" s="226" t="s">
        <v>19</v>
      </c>
      <c r="F202" s="227" t="s">
        <v>232</v>
      </c>
      <c r="G202" s="225"/>
      <c r="H202" s="226" t="s">
        <v>19</v>
      </c>
      <c r="I202" s="228"/>
      <c r="J202" s="225"/>
      <c r="K202" s="225"/>
      <c r="L202" s="229"/>
      <c r="M202" s="230"/>
      <c r="N202" s="231"/>
      <c r="O202" s="231"/>
      <c r="P202" s="231"/>
      <c r="Q202" s="231"/>
      <c r="R202" s="231"/>
      <c r="S202" s="231"/>
      <c r="T202" s="23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3" t="s">
        <v>144</v>
      </c>
      <c r="AU202" s="233" t="s">
        <v>82</v>
      </c>
      <c r="AV202" s="13" t="s">
        <v>80</v>
      </c>
      <c r="AW202" s="13" t="s">
        <v>33</v>
      </c>
      <c r="AX202" s="13" t="s">
        <v>72</v>
      </c>
      <c r="AY202" s="233" t="s">
        <v>133</v>
      </c>
    </row>
    <row r="203" s="13" customFormat="1">
      <c r="A203" s="13"/>
      <c r="B203" s="224"/>
      <c r="C203" s="225"/>
      <c r="D203" s="219" t="s">
        <v>144</v>
      </c>
      <c r="E203" s="226" t="s">
        <v>19</v>
      </c>
      <c r="F203" s="227" t="s">
        <v>146</v>
      </c>
      <c r="G203" s="225"/>
      <c r="H203" s="226" t="s">
        <v>19</v>
      </c>
      <c r="I203" s="228"/>
      <c r="J203" s="225"/>
      <c r="K203" s="225"/>
      <c r="L203" s="229"/>
      <c r="M203" s="230"/>
      <c r="N203" s="231"/>
      <c r="O203" s="231"/>
      <c r="P203" s="231"/>
      <c r="Q203" s="231"/>
      <c r="R203" s="231"/>
      <c r="S203" s="231"/>
      <c r="T203" s="23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3" t="s">
        <v>144</v>
      </c>
      <c r="AU203" s="233" t="s">
        <v>82</v>
      </c>
      <c r="AV203" s="13" t="s">
        <v>80</v>
      </c>
      <c r="AW203" s="13" t="s">
        <v>33</v>
      </c>
      <c r="AX203" s="13" t="s">
        <v>72</v>
      </c>
      <c r="AY203" s="233" t="s">
        <v>133</v>
      </c>
    </row>
    <row r="204" s="13" customFormat="1">
      <c r="A204" s="13"/>
      <c r="B204" s="224"/>
      <c r="C204" s="225"/>
      <c r="D204" s="219" t="s">
        <v>144</v>
      </c>
      <c r="E204" s="226" t="s">
        <v>19</v>
      </c>
      <c r="F204" s="227" t="s">
        <v>236</v>
      </c>
      <c r="G204" s="225"/>
      <c r="H204" s="226" t="s">
        <v>19</v>
      </c>
      <c r="I204" s="228"/>
      <c r="J204" s="225"/>
      <c r="K204" s="225"/>
      <c r="L204" s="229"/>
      <c r="M204" s="230"/>
      <c r="N204" s="231"/>
      <c r="O204" s="231"/>
      <c r="P204" s="231"/>
      <c r="Q204" s="231"/>
      <c r="R204" s="231"/>
      <c r="S204" s="231"/>
      <c r="T204" s="23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3" t="s">
        <v>144</v>
      </c>
      <c r="AU204" s="233" t="s">
        <v>82</v>
      </c>
      <c r="AV204" s="13" t="s">
        <v>80</v>
      </c>
      <c r="AW204" s="13" t="s">
        <v>33</v>
      </c>
      <c r="AX204" s="13" t="s">
        <v>72</v>
      </c>
      <c r="AY204" s="233" t="s">
        <v>133</v>
      </c>
    </row>
    <row r="205" s="14" customFormat="1">
      <c r="A205" s="14"/>
      <c r="B205" s="234"/>
      <c r="C205" s="235"/>
      <c r="D205" s="219" t="s">
        <v>144</v>
      </c>
      <c r="E205" s="236" t="s">
        <v>19</v>
      </c>
      <c r="F205" s="237" t="s">
        <v>237</v>
      </c>
      <c r="G205" s="235"/>
      <c r="H205" s="238">
        <v>0.14999999999999999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4" t="s">
        <v>144</v>
      </c>
      <c r="AU205" s="244" t="s">
        <v>82</v>
      </c>
      <c r="AV205" s="14" t="s">
        <v>82</v>
      </c>
      <c r="AW205" s="14" t="s">
        <v>33</v>
      </c>
      <c r="AX205" s="14" t="s">
        <v>72</v>
      </c>
      <c r="AY205" s="244" t="s">
        <v>133</v>
      </c>
    </row>
    <row r="206" s="13" customFormat="1">
      <c r="A206" s="13"/>
      <c r="B206" s="224"/>
      <c r="C206" s="225"/>
      <c r="D206" s="219" t="s">
        <v>144</v>
      </c>
      <c r="E206" s="226" t="s">
        <v>19</v>
      </c>
      <c r="F206" s="227" t="s">
        <v>238</v>
      </c>
      <c r="G206" s="225"/>
      <c r="H206" s="226" t="s">
        <v>19</v>
      </c>
      <c r="I206" s="228"/>
      <c r="J206" s="225"/>
      <c r="K206" s="225"/>
      <c r="L206" s="229"/>
      <c r="M206" s="230"/>
      <c r="N206" s="231"/>
      <c r="O206" s="231"/>
      <c r="P206" s="231"/>
      <c r="Q206" s="231"/>
      <c r="R206" s="231"/>
      <c r="S206" s="231"/>
      <c r="T206" s="23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3" t="s">
        <v>144</v>
      </c>
      <c r="AU206" s="233" t="s">
        <v>82</v>
      </c>
      <c r="AV206" s="13" t="s">
        <v>80</v>
      </c>
      <c r="AW206" s="13" t="s">
        <v>33</v>
      </c>
      <c r="AX206" s="13" t="s">
        <v>72</v>
      </c>
      <c r="AY206" s="233" t="s">
        <v>133</v>
      </c>
    </row>
    <row r="207" s="13" customFormat="1">
      <c r="A207" s="13"/>
      <c r="B207" s="224"/>
      <c r="C207" s="225"/>
      <c r="D207" s="219" t="s">
        <v>144</v>
      </c>
      <c r="E207" s="226" t="s">
        <v>19</v>
      </c>
      <c r="F207" s="227" t="s">
        <v>232</v>
      </c>
      <c r="G207" s="225"/>
      <c r="H207" s="226" t="s">
        <v>19</v>
      </c>
      <c r="I207" s="228"/>
      <c r="J207" s="225"/>
      <c r="K207" s="225"/>
      <c r="L207" s="229"/>
      <c r="M207" s="230"/>
      <c r="N207" s="231"/>
      <c r="O207" s="231"/>
      <c r="P207" s="231"/>
      <c r="Q207" s="231"/>
      <c r="R207" s="231"/>
      <c r="S207" s="231"/>
      <c r="T207" s="23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3" t="s">
        <v>144</v>
      </c>
      <c r="AU207" s="233" t="s">
        <v>82</v>
      </c>
      <c r="AV207" s="13" t="s">
        <v>80</v>
      </c>
      <c r="AW207" s="13" t="s">
        <v>33</v>
      </c>
      <c r="AX207" s="13" t="s">
        <v>72</v>
      </c>
      <c r="AY207" s="233" t="s">
        <v>133</v>
      </c>
    </row>
    <row r="208" s="13" customFormat="1">
      <c r="A208" s="13"/>
      <c r="B208" s="224"/>
      <c r="C208" s="225"/>
      <c r="D208" s="219" t="s">
        <v>144</v>
      </c>
      <c r="E208" s="226" t="s">
        <v>19</v>
      </c>
      <c r="F208" s="227" t="s">
        <v>146</v>
      </c>
      <c r="G208" s="225"/>
      <c r="H208" s="226" t="s">
        <v>19</v>
      </c>
      <c r="I208" s="228"/>
      <c r="J208" s="225"/>
      <c r="K208" s="225"/>
      <c r="L208" s="229"/>
      <c r="M208" s="230"/>
      <c r="N208" s="231"/>
      <c r="O208" s="231"/>
      <c r="P208" s="231"/>
      <c r="Q208" s="231"/>
      <c r="R208" s="231"/>
      <c r="S208" s="231"/>
      <c r="T208" s="23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3" t="s">
        <v>144</v>
      </c>
      <c r="AU208" s="233" t="s">
        <v>82</v>
      </c>
      <c r="AV208" s="13" t="s">
        <v>80</v>
      </c>
      <c r="AW208" s="13" t="s">
        <v>33</v>
      </c>
      <c r="AX208" s="13" t="s">
        <v>72</v>
      </c>
      <c r="AY208" s="233" t="s">
        <v>133</v>
      </c>
    </row>
    <row r="209" s="13" customFormat="1">
      <c r="A209" s="13"/>
      <c r="B209" s="224"/>
      <c r="C209" s="225"/>
      <c r="D209" s="219" t="s">
        <v>144</v>
      </c>
      <c r="E209" s="226" t="s">
        <v>19</v>
      </c>
      <c r="F209" s="227" t="s">
        <v>239</v>
      </c>
      <c r="G209" s="225"/>
      <c r="H209" s="226" t="s">
        <v>19</v>
      </c>
      <c r="I209" s="228"/>
      <c r="J209" s="225"/>
      <c r="K209" s="225"/>
      <c r="L209" s="229"/>
      <c r="M209" s="230"/>
      <c r="N209" s="231"/>
      <c r="O209" s="231"/>
      <c r="P209" s="231"/>
      <c r="Q209" s="231"/>
      <c r="R209" s="231"/>
      <c r="S209" s="231"/>
      <c r="T209" s="23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3" t="s">
        <v>144</v>
      </c>
      <c r="AU209" s="233" t="s">
        <v>82</v>
      </c>
      <c r="AV209" s="13" t="s">
        <v>80</v>
      </c>
      <c r="AW209" s="13" t="s">
        <v>33</v>
      </c>
      <c r="AX209" s="13" t="s">
        <v>72</v>
      </c>
      <c r="AY209" s="233" t="s">
        <v>133</v>
      </c>
    </row>
    <row r="210" s="14" customFormat="1">
      <c r="A210" s="14"/>
      <c r="B210" s="234"/>
      <c r="C210" s="235"/>
      <c r="D210" s="219" t="s">
        <v>144</v>
      </c>
      <c r="E210" s="236" t="s">
        <v>19</v>
      </c>
      <c r="F210" s="237" t="s">
        <v>240</v>
      </c>
      <c r="G210" s="235"/>
      <c r="H210" s="238">
        <v>0.074999999999999997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4" t="s">
        <v>144</v>
      </c>
      <c r="AU210" s="244" t="s">
        <v>82</v>
      </c>
      <c r="AV210" s="14" t="s">
        <v>82</v>
      </c>
      <c r="AW210" s="14" t="s">
        <v>33</v>
      </c>
      <c r="AX210" s="14" t="s">
        <v>72</v>
      </c>
      <c r="AY210" s="244" t="s">
        <v>133</v>
      </c>
    </row>
    <row r="211" s="13" customFormat="1">
      <c r="A211" s="13"/>
      <c r="B211" s="224"/>
      <c r="C211" s="225"/>
      <c r="D211" s="219" t="s">
        <v>144</v>
      </c>
      <c r="E211" s="226" t="s">
        <v>19</v>
      </c>
      <c r="F211" s="227" t="s">
        <v>241</v>
      </c>
      <c r="G211" s="225"/>
      <c r="H211" s="226" t="s">
        <v>19</v>
      </c>
      <c r="I211" s="228"/>
      <c r="J211" s="225"/>
      <c r="K211" s="225"/>
      <c r="L211" s="229"/>
      <c r="M211" s="230"/>
      <c r="N211" s="231"/>
      <c r="O211" s="231"/>
      <c r="P211" s="231"/>
      <c r="Q211" s="231"/>
      <c r="R211" s="231"/>
      <c r="S211" s="231"/>
      <c r="T211" s="23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3" t="s">
        <v>144</v>
      </c>
      <c r="AU211" s="233" t="s">
        <v>82</v>
      </c>
      <c r="AV211" s="13" t="s">
        <v>80</v>
      </c>
      <c r="AW211" s="13" t="s">
        <v>33</v>
      </c>
      <c r="AX211" s="13" t="s">
        <v>72</v>
      </c>
      <c r="AY211" s="233" t="s">
        <v>133</v>
      </c>
    </row>
    <row r="212" s="15" customFormat="1">
      <c r="A212" s="15"/>
      <c r="B212" s="245"/>
      <c r="C212" s="246"/>
      <c r="D212" s="219" t="s">
        <v>144</v>
      </c>
      <c r="E212" s="247" t="s">
        <v>19</v>
      </c>
      <c r="F212" s="248" t="s">
        <v>266</v>
      </c>
      <c r="G212" s="246"/>
      <c r="H212" s="249">
        <v>1.325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5" t="s">
        <v>144</v>
      </c>
      <c r="AU212" s="255" t="s">
        <v>82</v>
      </c>
      <c r="AV212" s="15" t="s">
        <v>140</v>
      </c>
      <c r="AW212" s="15" t="s">
        <v>33</v>
      </c>
      <c r="AX212" s="15" t="s">
        <v>72</v>
      </c>
      <c r="AY212" s="255" t="s">
        <v>133</v>
      </c>
    </row>
    <row r="213" s="14" customFormat="1">
      <c r="A213" s="14"/>
      <c r="B213" s="234"/>
      <c r="C213" s="235"/>
      <c r="D213" s="219" t="s">
        <v>144</v>
      </c>
      <c r="E213" s="236" t="s">
        <v>19</v>
      </c>
      <c r="F213" s="237" t="s">
        <v>267</v>
      </c>
      <c r="G213" s="235"/>
      <c r="H213" s="238">
        <v>2.1200000000000001</v>
      </c>
      <c r="I213" s="239"/>
      <c r="J213" s="235"/>
      <c r="K213" s="235"/>
      <c r="L213" s="240"/>
      <c r="M213" s="241"/>
      <c r="N213" s="242"/>
      <c r="O213" s="242"/>
      <c r="P213" s="242"/>
      <c r="Q213" s="242"/>
      <c r="R213" s="242"/>
      <c r="S213" s="242"/>
      <c r="T213" s="24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4" t="s">
        <v>144</v>
      </c>
      <c r="AU213" s="244" t="s">
        <v>82</v>
      </c>
      <c r="AV213" s="14" t="s">
        <v>82</v>
      </c>
      <c r="AW213" s="14" t="s">
        <v>33</v>
      </c>
      <c r="AX213" s="14" t="s">
        <v>72</v>
      </c>
      <c r="AY213" s="244" t="s">
        <v>133</v>
      </c>
    </row>
    <row r="214" s="16" customFormat="1">
      <c r="A214" s="16"/>
      <c r="B214" s="259"/>
      <c r="C214" s="260"/>
      <c r="D214" s="219" t="s">
        <v>144</v>
      </c>
      <c r="E214" s="261" t="s">
        <v>19</v>
      </c>
      <c r="F214" s="262" t="s">
        <v>268</v>
      </c>
      <c r="G214" s="260"/>
      <c r="H214" s="263">
        <v>2.1200000000000001</v>
      </c>
      <c r="I214" s="264"/>
      <c r="J214" s="260"/>
      <c r="K214" s="260"/>
      <c r="L214" s="265"/>
      <c r="M214" s="266"/>
      <c r="N214" s="267"/>
      <c r="O214" s="267"/>
      <c r="P214" s="267"/>
      <c r="Q214" s="267"/>
      <c r="R214" s="267"/>
      <c r="S214" s="267"/>
      <c r="T214" s="268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69" t="s">
        <v>144</v>
      </c>
      <c r="AU214" s="269" t="s">
        <v>82</v>
      </c>
      <c r="AV214" s="16" t="s">
        <v>160</v>
      </c>
      <c r="AW214" s="16" t="s">
        <v>33</v>
      </c>
      <c r="AX214" s="16" t="s">
        <v>80</v>
      </c>
      <c r="AY214" s="269" t="s">
        <v>133</v>
      </c>
    </row>
    <row r="215" s="12" customFormat="1" ht="22.8" customHeight="1">
      <c r="A215" s="12"/>
      <c r="B215" s="190"/>
      <c r="C215" s="191"/>
      <c r="D215" s="192" t="s">
        <v>71</v>
      </c>
      <c r="E215" s="204" t="s">
        <v>160</v>
      </c>
      <c r="F215" s="204" t="s">
        <v>269</v>
      </c>
      <c r="G215" s="191"/>
      <c r="H215" s="191"/>
      <c r="I215" s="194"/>
      <c r="J215" s="205">
        <f>BK215</f>
        <v>0</v>
      </c>
      <c r="K215" s="191"/>
      <c r="L215" s="196"/>
      <c r="M215" s="197"/>
      <c r="N215" s="198"/>
      <c r="O215" s="198"/>
      <c r="P215" s="199">
        <f>SUM(P216:P678)</f>
        <v>0</v>
      </c>
      <c r="Q215" s="198"/>
      <c r="R215" s="199">
        <f>SUM(R216:R678)</f>
        <v>27.127420000000001</v>
      </c>
      <c r="S215" s="198"/>
      <c r="T215" s="200">
        <f>SUM(T216:T678)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1" t="s">
        <v>80</v>
      </c>
      <c r="AT215" s="202" t="s">
        <v>71</v>
      </c>
      <c r="AU215" s="202" t="s">
        <v>80</v>
      </c>
      <c r="AY215" s="201" t="s">
        <v>133</v>
      </c>
      <c r="BK215" s="203">
        <f>SUM(BK216:BK678)</f>
        <v>0</v>
      </c>
    </row>
    <row r="216" s="2" customFormat="1" ht="16.5" customHeight="1">
      <c r="A216" s="40"/>
      <c r="B216" s="41"/>
      <c r="C216" s="206" t="s">
        <v>197</v>
      </c>
      <c r="D216" s="206" t="s">
        <v>136</v>
      </c>
      <c r="E216" s="207" t="s">
        <v>270</v>
      </c>
      <c r="F216" s="208" t="s">
        <v>271</v>
      </c>
      <c r="G216" s="209" t="s">
        <v>152</v>
      </c>
      <c r="H216" s="210">
        <v>94</v>
      </c>
      <c r="I216" s="211"/>
      <c r="J216" s="212">
        <f>ROUND(I216*H216,2)</f>
        <v>0</v>
      </c>
      <c r="K216" s="208" t="s">
        <v>153</v>
      </c>
      <c r="L216" s="46"/>
      <c r="M216" s="213" t="s">
        <v>19</v>
      </c>
      <c r="N216" s="214" t="s">
        <v>43</v>
      </c>
      <c r="O216" s="86"/>
      <c r="P216" s="215">
        <f>O216*H216</f>
        <v>0</v>
      </c>
      <c r="Q216" s="215">
        <v>0.17488999999999999</v>
      </c>
      <c r="R216" s="215">
        <f>Q216*H216</f>
        <v>16.43966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140</v>
      </c>
      <c r="AT216" s="217" t="s">
        <v>136</v>
      </c>
      <c r="AU216" s="217" t="s">
        <v>82</v>
      </c>
      <c r="AY216" s="19" t="s">
        <v>133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80</v>
      </c>
      <c r="BK216" s="218">
        <f>ROUND(I216*H216,2)</f>
        <v>0</v>
      </c>
      <c r="BL216" s="19" t="s">
        <v>140</v>
      </c>
      <c r="BM216" s="217" t="s">
        <v>272</v>
      </c>
    </row>
    <row r="217" s="2" customFormat="1">
      <c r="A217" s="40"/>
      <c r="B217" s="41"/>
      <c r="C217" s="42"/>
      <c r="D217" s="219" t="s">
        <v>142</v>
      </c>
      <c r="E217" s="42"/>
      <c r="F217" s="220" t="s">
        <v>273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142</v>
      </c>
      <c r="AU217" s="19" t="s">
        <v>82</v>
      </c>
    </row>
    <row r="218" s="13" customFormat="1">
      <c r="A218" s="13"/>
      <c r="B218" s="224"/>
      <c r="C218" s="225"/>
      <c r="D218" s="219" t="s">
        <v>144</v>
      </c>
      <c r="E218" s="226" t="s">
        <v>19</v>
      </c>
      <c r="F218" s="227" t="s">
        <v>274</v>
      </c>
      <c r="G218" s="225"/>
      <c r="H218" s="226" t="s">
        <v>19</v>
      </c>
      <c r="I218" s="228"/>
      <c r="J218" s="225"/>
      <c r="K218" s="225"/>
      <c r="L218" s="229"/>
      <c r="M218" s="230"/>
      <c r="N218" s="231"/>
      <c r="O218" s="231"/>
      <c r="P218" s="231"/>
      <c r="Q218" s="231"/>
      <c r="R218" s="231"/>
      <c r="S218" s="231"/>
      <c r="T218" s="23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3" t="s">
        <v>144</v>
      </c>
      <c r="AU218" s="233" t="s">
        <v>82</v>
      </c>
      <c r="AV218" s="13" t="s">
        <v>80</v>
      </c>
      <c r="AW218" s="13" t="s">
        <v>33</v>
      </c>
      <c r="AX218" s="13" t="s">
        <v>72</v>
      </c>
      <c r="AY218" s="233" t="s">
        <v>133</v>
      </c>
    </row>
    <row r="219" s="13" customFormat="1">
      <c r="A219" s="13"/>
      <c r="B219" s="224"/>
      <c r="C219" s="225"/>
      <c r="D219" s="219" t="s">
        <v>144</v>
      </c>
      <c r="E219" s="226" t="s">
        <v>19</v>
      </c>
      <c r="F219" s="227" t="s">
        <v>232</v>
      </c>
      <c r="G219" s="225"/>
      <c r="H219" s="226" t="s">
        <v>19</v>
      </c>
      <c r="I219" s="228"/>
      <c r="J219" s="225"/>
      <c r="K219" s="225"/>
      <c r="L219" s="229"/>
      <c r="M219" s="230"/>
      <c r="N219" s="231"/>
      <c r="O219" s="231"/>
      <c r="P219" s="231"/>
      <c r="Q219" s="231"/>
      <c r="R219" s="231"/>
      <c r="S219" s="231"/>
      <c r="T219" s="23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3" t="s">
        <v>144</v>
      </c>
      <c r="AU219" s="233" t="s">
        <v>82</v>
      </c>
      <c r="AV219" s="13" t="s">
        <v>80</v>
      </c>
      <c r="AW219" s="13" t="s">
        <v>33</v>
      </c>
      <c r="AX219" s="13" t="s">
        <v>72</v>
      </c>
      <c r="AY219" s="233" t="s">
        <v>133</v>
      </c>
    </row>
    <row r="220" s="13" customFormat="1">
      <c r="A220" s="13"/>
      <c r="B220" s="224"/>
      <c r="C220" s="225"/>
      <c r="D220" s="219" t="s">
        <v>144</v>
      </c>
      <c r="E220" s="226" t="s">
        <v>19</v>
      </c>
      <c r="F220" s="227" t="s">
        <v>146</v>
      </c>
      <c r="G220" s="225"/>
      <c r="H220" s="226" t="s">
        <v>19</v>
      </c>
      <c r="I220" s="228"/>
      <c r="J220" s="225"/>
      <c r="K220" s="225"/>
      <c r="L220" s="229"/>
      <c r="M220" s="230"/>
      <c r="N220" s="231"/>
      <c r="O220" s="231"/>
      <c r="P220" s="231"/>
      <c r="Q220" s="231"/>
      <c r="R220" s="231"/>
      <c r="S220" s="231"/>
      <c r="T220" s="23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3" t="s">
        <v>144</v>
      </c>
      <c r="AU220" s="233" t="s">
        <v>82</v>
      </c>
      <c r="AV220" s="13" t="s">
        <v>80</v>
      </c>
      <c r="AW220" s="13" t="s">
        <v>33</v>
      </c>
      <c r="AX220" s="13" t="s">
        <v>72</v>
      </c>
      <c r="AY220" s="233" t="s">
        <v>133</v>
      </c>
    </row>
    <row r="221" s="13" customFormat="1">
      <c r="A221" s="13"/>
      <c r="B221" s="224"/>
      <c r="C221" s="225"/>
      <c r="D221" s="219" t="s">
        <v>144</v>
      </c>
      <c r="E221" s="226" t="s">
        <v>19</v>
      </c>
      <c r="F221" s="227" t="s">
        <v>275</v>
      </c>
      <c r="G221" s="225"/>
      <c r="H221" s="226" t="s">
        <v>19</v>
      </c>
      <c r="I221" s="228"/>
      <c r="J221" s="225"/>
      <c r="K221" s="225"/>
      <c r="L221" s="229"/>
      <c r="M221" s="230"/>
      <c r="N221" s="231"/>
      <c r="O221" s="231"/>
      <c r="P221" s="231"/>
      <c r="Q221" s="231"/>
      <c r="R221" s="231"/>
      <c r="S221" s="231"/>
      <c r="T221" s="23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3" t="s">
        <v>144</v>
      </c>
      <c r="AU221" s="233" t="s">
        <v>82</v>
      </c>
      <c r="AV221" s="13" t="s">
        <v>80</v>
      </c>
      <c r="AW221" s="13" t="s">
        <v>33</v>
      </c>
      <c r="AX221" s="13" t="s">
        <v>72</v>
      </c>
      <c r="AY221" s="233" t="s">
        <v>133</v>
      </c>
    </row>
    <row r="222" s="14" customFormat="1">
      <c r="A222" s="14"/>
      <c r="B222" s="234"/>
      <c r="C222" s="235"/>
      <c r="D222" s="219" t="s">
        <v>144</v>
      </c>
      <c r="E222" s="236" t="s">
        <v>19</v>
      </c>
      <c r="F222" s="237" t="s">
        <v>160</v>
      </c>
      <c r="G222" s="235"/>
      <c r="H222" s="238">
        <v>3</v>
      </c>
      <c r="I222" s="239"/>
      <c r="J222" s="235"/>
      <c r="K222" s="235"/>
      <c r="L222" s="240"/>
      <c r="M222" s="241"/>
      <c r="N222" s="242"/>
      <c r="O222" s="242"/>
      <c r="P222" s="242"/>
      <c r="Q222" s="242"/>
      <c r="R222" s="242"/>
      <c r="S222" s="242"/>
      <c r="T222" s="24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4" t="s">
        <v>144</v>
      </c>
      <c r="AU222" s="244" t="s">
        <v>82</v>
      </c>
      <c r="AV222" s="14" t="s">
        <v>82</v>
      </c>
      <c r="AW222" s="14" t="s">
        <v>33</v>
      </c>
      <c r="AX222" s="14" t="s">
        <v>72</v>
      </c>
      <c r="AY222" s="244" t="s">
        <v>133</v>
      </c>
    </row>
    <row r="223" s="13" customFormat="1">
      <c r="A223" s="13"/>
      <c r="B223" s="224"/>
      <c r="C223" s="225"/>
      <c r="D223" s="219" t="s">
        <v>144</v>
      </c>
      <c r="E223" s="226" t="s">
        <v>19</v>
      </c>
      <c r="F223" s="227" t="s">
        <v>276</v>
      </c>
      <c r="G223" s="225"/>
      <c r="H223" s="226" t="s">
        <v>19</v>
      </c>
      <c r="I223" s="228"/>
      <c r="J223" s="225"/>
      <c r="K223" s="225"/>
      <c r="L223" s="229"/>
      <c r="M223" s="230"/>
      <c r="N223" s="231"/>
      <c r="O223" s="231"/>
      <c r="P223" s="231"/>
      <c r="Q223" s="231"/>
      <c r="R223" s="231"/>
      <c r="S223" s="231"/>
      <c r="T223" s="23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3" t="s">
        <v>144</v>
      </c>
      <c r="AU223" s="233" t="s">
        <v>82</v>
      </c>
      <c r="AV223" s="13" t="s">
        <v>80</v>
      </c>
      <c r="AW223" s="13" t="s">
        <v>33</v>
      </c>
      <c r="AX223" s="13" t="s">
        <v>72</v>
      </c>
      <c r="AY223" s="233" t="s">
        <v>133</v>
      </c>
    </row>
    <row r="224" s="13" customFormat="1">
      <c r="A224" s="13"/>
      <c r="B224" s="224"/>
      <c r="C224" s="225"/>
      <c r="D224" s="219" t="s">
        <v>144</v>
      </c>
      <c r="E224" s="226" t="s">
        <v>19</v>
      </c>
      <c r="F224" s="227" t="s">
        <v>232</v>
      </c>
      <c r="G224" s="225"/>
      <c r="H224" s="226" t="s">
        <v>19</v>
      </c>
      <c r="I224" s="228"/>
      <c r="J224" s="225"/>
      <c r="K224" s="225"/>
      <c r="L224" s="229"/>
      <c r="M224" s="230"/>
      <c r="N224" s="231"/>
      <c r="O224" s="231"/>
      <c r="P224" s="231"/>
      <c r="Q224" s="231"/>
      <c r="R224" s="231"/>
      <c r="S224" s="231"/>
      <c r="T224" s="23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3" t="s">
        <v>144</v>
      </c>
      <c r="AU224" s="233" t="s">
        <v>82</v>
      </c>
      <c r="AV224" s="13" t="s">
        <v>80</v>
      </c>
      <c r="AW224" s="13" t="s">
        <v>33</v>
      </c>
      <c r="AX224" s="13" t="s">
        <v>72</v>
      </c>
      <c r="AY224" s="233" t="s">
        <v>133</v>
      </c>
    </row>
    <row r="225" s="13" customFormat="1">
      <c r="A225" s="13"/>
      <c r="B225" s="224"/>
      <c r="C225" s="225"/>
      <c r="D225" s="219" t="s">
        <v>144</v>
      </c>
      <c r="E225" s="226" t="s">
        <v>19</v>
      </c>
      <c r="F225" s="227" t="s">
        <v>146</v>
      </c>
      <c r="G225" s="225"/>
      <c r="H225" s="226" t="s">
        <v>19</v>
      </c>
      <c r="I225" s="228"/>
      <c r="J225" s="225"/>
      <c r="K225" s="225"/>
      <c r="L225" s="229"/>
      <c r="M225" s="230"/>
      <c r="N225" s="231"/>
      <c r="O225" s="231"/>
      <c r="P225" s="231"/>
      <c r="Q225" s="231"/>
      <c r="R225" s="231"/>
      <c r="S225" s="231"/>
      <c r="T225" s="23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3" t="s">
        <v>144</v>
      </c>
      <c r="AU225" s="233" t="s">
        <v>82</v>
      </c>
      <c r="AV225" s="13" t="s">
        <v>80</v>
      </c>
      <c r="AW225" s="13" t="s">
        <v>33</v>
      </c>
      <c r="AX225" s="13" t="s">
        <v>72</v>
      </c>
      <c r="AY225" s="233" t="s">
        <v>133</v>
      </c>
    </row>
    <row r="226" s="13" customFormat="1">
      <c r="A226" s="13"/>
      <c r="B226" s="224"/>
      <c r="C226" s="225"/>
      <c r="D226" s="219" t="s">
        <v>144</v>
      </c>
      <c r="E226" s="226" t="s">
        <v>19</v>
      </c>
      <c r="F226" s="227" t="s">
        <v>275</v>
      </c>
      <c r="G226" s="225"/>
      <c r="H226" s="226" t="s">
        <v>19</v>
      </c>
      <c r="I226" s="228"/>
      <c r="J226" s="225"/>
      <c r="K226" s="225"/>
      <c r="L226" s="229"/>
      <c r="M226" s="230"/>
      <c r="N226" s="231"/>
      <c r="O226" s="231"/>
      <c r="P226" s="231"/>
      <c r="Q226" s="231"/>
      <c r="R226" s="231"/>
      <c r="S226" s="231"/>
      <c r="T226" s="23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3" t="s">
        <v>144</v>
      </c>
      <c r="AU226" s="233" t="s">
        <v>82</v>
      </c>
      <c r="AV226" s="13" t="s">
        <v>80</v>
      </c>
      <c r="AW226" s="13" t="s">
        <v>33</v>
      </c>
      <c r="AX226" s="13" t="s">
        <v>72</v>
      </c>
      <c r="AY226" s="233" t="s">
        <v>133</v>
      </c>
    </row>
    <row r="227" s="14" customFormat="1">
      <c r="A227" s="14"/>
      <c r="B227" s="234"/>
      <c r="C227" s="235"/>
      <c r="D227" s="219" t="s">
        <v>144</v>
      </c>
      <c r="E227" s="236" t="s">
        <v>19</v>
      </c>
      <c r="F227" s="237" t="s">
        <v>277</v>
      </c>
      <c r="G227" s="235"/>
      <c r="H227" s="238">
        <v>27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4" t="s">
        <v>144</v>
      </c>
      <c r="AU227" s="244" t="s">
        <v>82</v>
      </c>
      <c r="AV227" s="14" t="s">
        <v>82</v>
      </c>
      <c r="AW227" s="14" t="s">
        <v>33</v>
      </c>
      <c r="AX227" s="14" t="s">
        <v>72</v>
      </c>
      <c r="AY227" s="244" t="s">
        <v>133</v>
      </c>
    </row>
    <row r="228" s="13" customFormat="1">
      <c r="A228" s="13"/>
      <c r="B228" s="224"/>
      <c r="C228" s="225"/>
      <c r="D228" s="219" t="s">
        <v>144</v>
      </c>
      <c r="E228" s="226" t="s">
        <v>19</v>
      </c>
      <c r="F228" s="227" t="s">
        <v>278</v>
      </c>
      <c r="G228" s="225"/>
      <c r="H228" s="226" t="s">
        <v>19</v>
      </c>
      <c r="I228" s="228"/>
      <c r="J228" s="225"/>
      <c r="K228" s="225"/>
      <c r="L228" s="229"/>
      <c r="M228" s="230"/>
      <c r="N228" s="231"/>
      <c r="O228" s="231"/>
      <c r="P228" s="231"/>
      <c r="Q228" s="231"/>
      <c r="R228" s="231"/>
      <c r="S228" s="231"/>
      <c r="T228" s="23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3" t="s">
        <v>144</v>
      </c>
      <c r="AU228" s="233" t="s">
        <v>82</v>
      </c>
      <c r="AV228" s="13" t="s">
        <v>80</v>
      </c>
      <c r="AW228" s="13" t="s">
        <v>33</v>
      </c>
      <c r="AX228" s="13" t="s">
        <v>72</v>
      </c>
      <c r="AY228" s="233" t="s">
        <v>133</v>
      </c>
    </row>
    <row r="229" s="13" customFormat="1">
      <c r="A229" s="13"/>
      <c r="B229" s="224"/>
      <c r="C229" s="225"/>
      <c r="D229" s="219" t="s">
        <v>144</v>
      </c>
      <c r="E229" s="226" t="s">
        <v>19</v>
      </c>
      <c r="F229" s="227" t="s">
        <v>232</v>
      </c>
      <c r="G229" s="225"/>
      <c r="H229" s="226" t="s">
        <v>19</v>
      </c>
      <c r="I229" s="228"/>
      <c r="J229" s="225"/>
      <c r="K229" s="225"/>
      <c r="L229" s="229"/>
      <c r="M229" s="230"/>
      <c r="N229" s="231"/>
      <c r="O229" s="231"/>
      <c r="P229" s="231"/>
      <c r="Q229" s="231"/>
      <c r="R229" s="231"/>
      <c r="S229" s="231"/>
      <c r="T229" s="23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3" t="s">
        <v>144</v>
      </c>
      <c r="AU229" s="233" t="s">
        <v>82</v>
      </c>
      <c r="AV229" s="13" t="s">
        <v>80</v>
      </c>
      <c r="AW229" s="13" t="s">
        <v>33</v>
      </c>
      <c r="AX229" s="13" t="s">
        <v>72</v>
      </c>
      <c r="AY229" s="233" t="s">
        <v>133</v>
      </c>
    </row>
    <row r="230" s="13" customFormat="1">
      <c r="A230" s="13"/>
      <c r="B230" s="224"/>
      <c r="C230" s="225"/>
      <c r="D230" s="219" t="s">
        <v>144</v>
      </c>
      <c r="E230" s="226" t="s">
        <v>19</v>
      </c>
      <c r="F230" s="227" t="s">
        <v>146</v>
      </c>
      <c r="G230" s="225"/>
      <c r="H230" s="226" t="s">
        <v>19</v>
      </c>
      <c r="I230" s="228"/>
      <c r="J230" s="225"/>
      <c r="K230" s="225"/>
      <c r="L230" s="229"/>
      <c r="M230" s="230"/>
      <c r="N230" s="231"/>
      <c r="O230" s="231"/>
      <c r="P230" s="231"/>
      <c r="Q230" s="231"/>
      <c r="R230" s="231"/>
      <c r="S230" s="231"/>
      <c r="T230" s="23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3" t="s">
        <v>144</v>
      </c>
      <c r="AU230" s="233" t="s">
        <v>82</v>
      </c>
      <c r="AV230" s="13" t="s">
        <v>80</v>
      </c>
      <c r="AW230" s="13" t="s">
        <v>33</v>
      </c>
      <c r="AX230" s="13" t="s">
        <v>72</v>
      </c>
      <c r="AY230" s="233" t="s">
        <v>133</v>
      </c>
    </row>
    <row r="231" s="13" customFormat="1">
      <c r="A231" s="13"/>
      <c r="B231" s="224"/>
      <c r="C231" s="225"/>
      <c r="D231" s="219" t="s">
        <v>144</v>
      </c>
      <c r="E231" s="226" t="s">
        <v>19</v>
      </c>
      <c r="F231" s="227" t="s">
        <v>275</v>
      </c>
      <c r="G231" s="225"/>
      <c r="H231" s="226" t="s">
        <v>19</v>
      </c>
      <c r="I231" s="228"/>
      <c r="J231" s="225"/>
      <c r="K231" s="225"/>
      <c r="L231" s="229"/>
      <c r="M231" s="230"/>
      <c r="N231" s="231"/>
      <c r="O231" s="231"/>
      <c r="P231" s="231"/>
      <c r="Q231" s="231"/>
      <c r="R231" s="231"/>
      <c r="S231" s="231"/>
      <c r="T231" s="23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3" t="s">
        <v>144</v>
      </c>
      <c r="AU231" s="233" t="s">
        <v>82</v>
      </c>
      <c r="AV231" s="13" t="s">
        <v>80</v>
      </c>
      <c r="AW231" s="13" t="s">
        <v>33</v>
      </c>
      <c r="AX231" s="13" t="s">
        <v>72</v>
      </c>
      <c r="AY231" s="233" t="s">
        <v>133</v>
      </c>
    </row>
    <row r="232" s="14" customFormat="1">
      <c r="A232" s="14"/>
      <c r="B232" s="234"/>
      <c r="C232" s="235"/>
      <c r="D232" s="219" t="s">
        <v>144</v>
      </c>
      <c r="E232" s="236" t="s">
        <v>19</v>
      </c>
      <c r="F232" s="237" t="s">
        <v>279</v>
      </c>
      <c r="G232" s="235"/>
      <c r="H232" s="238">
        <v>20</v>
      </c>
      <c r="I232" s="239"/>
      <c r="J232" s="235"/>
      <c r="K232" s="235"/>
      <c r="L232" s="240"/>
      <c r="M232" s="241"/>
      <c r="N232" s="242"/>
      <c r="O232" s="242"/>
      <c r="P232" s="242"/>
      <c r="Q232" s="242"/>
      <c r="R232" s="242"/>
      <c r="S232" s="242"/>
      <c r="T232" s="24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4" t="s">
        <v>144</v>
      </c>
      <c r="AU232" s="244" t="s">
        <v>82</v>
      </c>
      <c r="AV232" s="14" t="s">
        <v>82</v>
      </c>
      <c r="AW232" s="14" t="s">
        <v>33</v>
      </c>
      <c r="AX232" s="14" t="s">
        <v>72</v>
      </c>
      <c r="AY232" s="244" t="s">
        <v>133</v>
      </c>
    </row>
    <row r="233" s="13" customFormat="1">
      <c r="A233" s="13"/>
      <c r="B233" s="224"/>
      <c r="C233" s="225"/>
      <c r="D233" s="219" t="s">
        <v>144</v>
      </c>
      <c r="E233" s="226" t="s">
        <v>19</v>
      </c>
      <c r="F233" s="227" t="s">
        <v>280</v>
      </c>
      <c r="G233" s="225"/>
      <c r="H233" s="226" t="s">
        <v>19</v>
      </c>
      <c r="I233" s="228"/>
      <c r="J233" s="225"/>
      <c r="K233" s="225"/>
      <c r="L233" s="229"/>
      <c r="M233" s="230"/>
      <c r="N233" s="231"/>
      <c r="O233" s="231"/>
      <c r="P233" s="231"/>
      <c r="Q233" s="231"/>
      <c r="R233" s="231"/>
      <c r="S233" s="231"/>
      <c r="T233" s="23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3" t="s">
        <v>144</v>
      </c>
      <c r="AU233" s="233" t="s">
        <v>82</v>
      </c>
      <c r="AV233" s="13" t="s">
        <v>80</v>
      </c>
      <c r="AW233" s="13" t="s">
        <v>33</v>
      </c>
      <c r="AX233" s="13" t="s">
        <v>72</v>
      </c>
      <c r="AY233" s="233" t="s">
        <v>133</v>
      </c>
    </row>
    <row r="234" s="13" customFormat="1">
      <c r="A234" s="13"/>
      <c r="B234" s="224"/>
      <c r="C234" s="225"/>
      <c r="D234" s="219" t="s">
        <v>144</v>
      </c>
      <c r="E234" s="226" t="s">
        <v>19</v>
      </c>
      <c r="F234" s="227" t="s">
        <v>232</v>
      </c>
      <c r="G234" s="225"/>
      <c r="H234" s="226" t="s">
        <v>19</v>
      </c>
      <c r="I234" s="228"/>
      <c r="J234" s="225"/>
      <c r="K234" s="225"/>
      <c r="L234" s="229"/>
      <c r="M234" s="230"/>
      <c r="N234" s="231"/>
      <c r="O234" s="231"/>
      <c r="P234" s="231"/>
      <c r="Q234" s="231"/>
      <c r="R234" s="231"/>
      <c r="S234" s="231"/>
      <c r="T234" s="23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3" t="s">
        <v>144</v>
      </c>
      <c r="AU234" s="233" t="s">
        <v>82</v>
      </c>
      <c r="AV234" s="13" t="s">
        <v>80</v>
      </c>
      <c r="AW234" s="13" t="s">
        <v>33</v>
      </c>
      <c r="AX234" s="13" t="s">
        <v>72</v>
      </c>
      <c r="AY234" s="233" t="s">
        <v>133</v>
      </c>
    </row>
    <row r="235" s="13" customFormat="1">
      <c r="A235" s="13"/>
      <c r="B235" s="224"/>
      <c r="C235" s="225"/>
      <c r="D235" s="219" t="s">
        <v>144</v>
      </c>
      <c r="E235" s="226" t="s">
        <v>19</v>
      </c>
      <c r="F235" s="227" t="s">
        <v>146</v>
      </c>
      <c r="G235" s="225"/>
      <c r="H235" s="226" t="s">
        <v>19</v>
      </c>
      <c r="I235" s="228"/>
      <c r="J235" s="225"/>
      <c r="K235" s="225"/>
      <c r="L235" s="229"/>
      <c r="M235" s="230"/>
      <c r="N235" s="231"/>
      <c r="O235" s="231"/>
      <c r="P235" s="231"/>
      <c r="Q235" s="231"/>
      <c r="R235" s="231"/>
      <c r="S235" s="231"/>
      <c r="T235" s="23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3" t="s">
        <v>144</v>
      </c>
      <c r="AU235" s="233" t="s">
        <v>82</v>
      </c>
      <c r="AV235" s="13" t="s">
        <v>80</v>
      </c>
      <c r="AW235" s="13" t="s">
        <v>33</v>
      </c>
      <c r="AX235" s="13" t="s">
        <v>72</v>
      </c>
      <c r="AY235" s="233" t="s">
        <v>133</v>
      </c>
    </row>
    <row r="236" s="13" customFormat="1">
      <c r="A236" s="13"/>
      <c r="B236" s="224"/>
      <c r="C236" s="225"/>
      <c r="D236" s="219" t="s">
        <v>144</v>
      </c>
      <c r="E236" s="226" t="s">
        <v>19</v>
      </c>
      <c r="F236" s="227" t="s">
        <v>275</v>
      </c>
      <c r="G236" s="225"/>
      <c r="H236" s="226" t="s">
        <v>19</v>
      </c>
      <c r="I236" s="228"/>
      <c r="J236" s="225"/>
      <c r="K236" s="225"/>
      <c r="L236" s="229"/>
      <c r="M236" s="230"/>
      <c r="N236" s="231"/>
      <c r="O236" s="231"/>
      <c r="P236" s="231"/>
      <c r="Q236" s="231"/>
      <c r="R236" s="231"/>
      <c r="S236" s="231"/>
      <c r="T236" s="23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3" t="s">
        <v>144</v>
      </c>
      <c r="AU236" s="233" t="s">
        <v>82</v>
      </c>
      <c r="AV236" s="13" t="s">
        <v>80</v>
      </c>
      <c r="AW236" s="13" t="s">
        <v>33</v>
      </c>
      <c r="AX236" s="13" t="s">
        <v>72</v>
      </c>
      <c r="AY236" s="233" t="s">
        <v>133</v>
      </c>
    </row>
    <row r="237" s="14" customFormat="1">
      <c r="A237" s="14"/>
      <c r="B237" s="234"/>
      <c r="C237" s="235"/>
      <c r="D237" s="219" t="s">
        <v>144</v>
      </c>
      <c r="E237" s="236" t="s">
        <v>19</v>
      </c>
      <c r="F237" s="237" t="s">
        <v>281</v>
      </c>
      <c r="G237" s="235"/>
      <c r="H237" s="238">
        <v>28</v>
      </c>
      <c r="I237" s="239"/>
      <c r="J237" s="235"/>
      <c r="K237" s="235"/>
      <c r="L237" s="240"/>
      <c r="M237" s="241"/>
      <c r="N237" s="242"/>
      <c r="O237" s="242"/>
      <c r="P237" s="242"/>
      <c r="Q237" s="242"/>
      <c r="R237" s="242"/>
      <c r="S237" s="242"/>
      <c r="T237" s="24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4" t="s">
        <v>144</v>
      </c>
      <c r="AU237" s="244" t="s">
        <v>82</v>
      </c>
      <c r="AV237" s="14" t="s">
        <v>82</v>
      </c>
      <c r="AW237" s="14" t="s">
        <v>33</v>
      </c>
      <c r="AX237" s="14" t="s">
        <v>72</v>
      </c>
      <c r="AY237" s="244" t="s">
        <v>133</v>
      </c>
    </row>
    <row r="238" s="13" customFormat="1">
      <c r="A238" s="13"/>
      <c r="B238" s="224"/>
      <c r="C238" s="225"/>
      <c r="D238" s="219" t="s">
        <v>144</v>
      </c>
      <c r="E238" s="226" t="s">
        <v>19</v>
      </c>
      <c r="F238" s="227" t="s">
        <v>282</v>
      </c>
      <c r="G238" s="225"/>
      <c r="H238" s="226" t="s">
        <v>19</v>
      </c>
      <c r="I238" s="228"/>
      <c r="J238" s="225"/>
      <c r="K238" s="225"/>
      <c r="L238" s="229"/>
      <c r="M238" s="230"/>
      <c r="N238" s="231"/>
      <c r="O238" s="231"/>
      <c r="P238" s="231"/>
      <c r="Q238" s="231"/>
      <c r="R238" s="231"/>
      <c r="S238" s="231"/>
      <c r="T238" s="23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3" t="s">
        <v>144</v>
      </c>
      <c r="AU238" s="233" t="s">
        <v>82</v>
      </c>
      <c r="AV238" s="13" t="s">
        <v>80</v>
      </c>
      <c r="AW238" s="13" t="s">
        <v>33</v>
      </c>
      <c r="AX238" s="13" t="s">
        <v>72</v>
      </c>
      <c r="AY238" s="233" t="s">
        <v>133</v>
      </c>
    </row>
    <row r="239" s="13" customFormat="1">
      <c r="A239" s="13"/>
      <c r="B239" s="224"/>
      <c r="C239" s="225"/>
      <c r="D239" s="219" t="s">
        <v>144</v>
      </c>
      <c r="E239" s="226" t="s">
        <v>19</v>
      </c>
      <c r="F239" s="227" t="s">
        <v>232</v>
      </c>
      <c r="G239" s="225"/>
      <c r="H239" s="226" t="s">
        <v>19</v>
      </c>
      <c r="I239" s="228"/>
      <c r="J239" s="225"/>
      <c r="K239" s="225"/>
      <c r="L239" s="229"/>
      <c r="M239" s="230"/>
      <c r="N239" s="231"/>
      <c r="O239" s="231"/>
      <c r="P239" s="231"/>
      <c r="Q239" s="231"/>
      <c r="R239" s="231"/>
      <c r="S239" s="231"/>
      <c r="T239" s="23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3" t="s">
        <v>144</v>
      </c>
      <c r="AU239" s="233" t="s">
        <v>82</v>
      </c>
      <c r="AV239" s="13" t="s">
        <v>80</v>
      </c>
      <c r="AW239" s="13" t="s">
        <v>33</v>
      </c>
      <c r="AX239" s="13" t="s">
        <v>72</v>
      </c>
      <c r="AY239" s="233" t="s">
        <v>133</v>
      </c>
    </row>
    <row r="240" s="13" customFormat="1">
      <c r="A240" s="13"/>
      <c r="B240" s="224"/>
      <c r="C240" s="225"/>
      <c r="D240" s="219" t="s">
        <v>144</v>
      </c>
      <c r="E240" s="226" t="s">
        <v>19</v>
      </c>
      <c r="F240" s="227" t="s">
        <v>146</v>
      </c>
      <c r="G240" s="225"/>
      <c r="H240" s="226" t="s">
        <v>19</v>
      </c>
      <c r="I240" s="228"/>
      <c r="J240" s="225"/>
      <c r="K240" s="225"/>
      <c r="L240" s="229"/>
      <c r="M240" s="230"/>
      <c r="N240" s="231"/>
      <c r="O240" s="231"/>
      <c r="P240" s="231"/>
      <c r="Q240" s="231"/>
      <c r="R240" s="231"/>
      <c r="S240" s="231"/>
      <c r="T240" s="23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3" t="s">
        <v>144</v>
      </c>
      <c r="AU240" s="233" t="s">
        <v>82</v>
      </c>
      <c r="AV240" s="13" t="s">
        <v>80</v>
      </c>
      <c r="AW240" s="13" t="s">
        <v>33</v>
      </c>
      <c r="AX240" s="13" t="s">
        <v>72</v>
      </c>
      <c r="AY240" s="233" t="s">
        <v>133</v>
      </c>
    </row>
    <row r="241" s="13" customFormat="1">
      <c r="A241" s="13"/>
      <c r="B241" s="224"/>
      <c r="C241" s="225"/>
      <c r="D241" s="219" t="s">
        <v>144</v>
      </c>
      <c r="E241" s="226" t="s">
        <v>19</v>
      </c>
      <c r="F241" s="227" t="s">
        <v>275</v>
      </c>
      <c r="G241" s="225"/>
      <c r="H241" s="226" t="s">
        <v>19</v>
      </c>
      <c r="I241" s="228"/>
      <c r="J241" s="225"/>
      <c r="K241" s="225"/>
      <c r="L241" s="229"/>
      <c r="M241" s="230"/>
      <c r="N241" s="231"/>
      <c r="O241" s="231"/>
      <c r="P241" s="231"/>
      <c r="Q241" s="231"/>
      <c r="R241" s="231"/>
      <c r="S241" s="231"/>
      <c r="T241" s="23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3" t="s">
        <v>144</v>
      </c>
      <c r="AU241" s="233" t="s">
        <v>82</v>
      </c>
      <c r="AV241" s="13" t="s">
        <v>80</v>
      </c>
      <c r="AW241" s="13" t="s">
        <v>33</v>
      </c>
      <c r="AX241" s="13" t="s">
        <v>72</v>
      </c>
      <c r="AY241" s="233" t="s">
        <v>133</v>
      </c>
    </row>
    <row r="242" s="14" customFormat="1">
      <c r="A242" s="14"/>
      <c r="B242" s="234"/>
      <c r="C242" s="235"/>
      <c r="D242" s="219" t="s">
        <v>144</v>
      </c>
      <c r="E242" s="236" t="s">
        <v>19</v>
      </c>
      <c r="F242" s="237" t="s">
        <v>211</v>
      </c>
      <c r="G242" s="235"/>
      <c r="H242" s="238">
        <v>10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4" t="s">
        <v>144</v>
      </c>
      <c r="AU242" s="244" t="s">
        <v>82</v>
      </c>
      <c r="AV242" s="14" t="s">
        <v>82</v>
      </c>
      <c r="AW242" s="14" t="s">
        <v>33</v>
      </c>
      <c r="AX242" s="14" t="s">
        <v>72</v>
      </c>
      <c r="AY242" s="244" t="s">
        <v>133</v>
      </c>
    </row>
    <row r="243" s="13" customFormat="1">
      <c r="A243" s="13"/>
      <c r="B243" s="224"/>
      <c r="C243" s="225"/>
      <c r="D243" s="219" t="s">
        <v>144</v>
      </c>
      <c r="E243" s="226" t="s">
        <v>19</v>
      </c>
      <c r="F243" s="227" t="s">
        <v>283</v>
      </c>
      <c r="G243" s="225"/>
      <c r="H243" s="226" t="s">
        <v>19</v>
      </c>
      <c r="I243" s="228"/>
      <c r="J243" s="225"/>
      <c r="K243" s="225"/>
      <c r="L243" s="229"/>
      <c r="M243" s="230"/>
      <c r="N243" s="231"/>
      <c r="O243" s="231"/>
      <c r="P243" s="231"/>
      <c r="Q243" s="231"/>
      <c r="R243" s="231"/>
      <c r="S243" s="231"/>
      <c r="T243" s="23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3" t="s">
        <v>144</v>
      </c>
      <c r="AU243" s="233" t="s">
        <v>82</v>
      </c>
      <c r="AV243" s="13" t="s">
        <v>80</v>
      </c>
      <c r="AW243" s="13" t="s">
        <v>33</v>
      </c>
      <c r="AX243" s="13" t="s">
        <v>72</v>
      </c>
      <c r="AY243" s="233" t="s">
        <v>133</v>
      </c>
    </row>
    <row r="244" s="13" customFormat="1">
      <c r="A244" s="13"/>
      <c r="B244" s="224"/>
      <c r="C244" s="225"/>
      <c r="D244" s="219" t="s">
        <v>144</v>
      </c>
      <c r="E244" s="226" t="s">
        <v>19</v>
      </c>
      <c r="F244" s="227" t="s">
        <v>232</v>
      </c>
      <c r="G244" s="225"/>
      <c r="H244" s="226" t="s">
        <v>19</v>
      </c>
      <c r="I244" s="228"/>
      <c r="J244" s="225"/>
      <c r="K244" s="225"/>
      <c r="L244" s="229"/>
      <c r="M244" s="230"/>
      <c r="N244" s="231"/>
      <c r="O244" s="231"/>
      <c r="P244" s="231"/>
      <c r="Q244" s="231"/>
      <c r="R244" s="231"/>
      <c r="S244" s="231"/>
      <c r="T244" s="23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3" t="s">
        <v>144</v>
      </c>
      <c r="AU244" s="233" t="s">
        <v>82</v>
      </c>
      <c r="AV244" s="13" t="s">
        <v>80</v>
      </c>
      <c r="AW244" s="13" t="s">
        <v>33</v>
      </c>
      <c r="AX244" s="13" t="s">
        <v>72</v>
      </c>
      <c r="AY244" s="233" t="s">
        <v>133</v>
      </c>
    </row>
    <row r="245" s="13" customFormat="1">
      <c r="A245" s="13"/>
      <c r="B245" s="224"/>
      <c r="C245" s="225"/>
      <c r="D245" s="219" t="s">
        <v>144</v>
      </c>
      <c r="E245" s="226" t="s">
        <v>19</v>
      </c>
      <c r="F245" s="227" t="s">
        <v>146</v>
      </c>
      <c r="G245" s="225"/>
      <c r="H245" s="226" t="s">
        <v>19</v>
      </c>
      <c r="I245" s="228"/>
      <c r="J245" s="225"/>
      <c r="K245" s="225"/>
      <c r="L245" s="229"/>
      <c r="M245" s="230"/>
      <c r="N245" s="231"/>
      <c r="O245" s="231"/>
      <c r="P245" s="231"/>
      <c r="Q245" s="231"/>
      <c r="R245" s="231"/>
      <c r="S245" s="231"/>
      <c r="T245" s="23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3" t="s">
        <v>144</v>
      </c>
      <c r="AU245" s="233" t="s">
        <v>82</v>
      </c>
      <c r="AV245" s="13" t="s">
        <v>80</v>
      </c>
      <c r="AW245" s="13" t="s">
        <v>33</v>
      </c>
      <c r="AX245" s="13" t="s">
        <v>72</v>
      </c>
      <c r="AY245" s="233" t="s">
        <v>133</v>
      </c>
    </row>
    <row r="246" s="13" customFormat="1">
      <c r="A246" s="13"/>
      <c r="B246" s="224"/>
      <c r="C246" s="225"/>
      <c r="D246" s="219" t="s">
        <v>144</v>
      </c>
      <c r="E246" s="226" t="s">
        <v>19</v>
      </c>
      <c r="F246" s="227" t="s">
        <v>284</v>
      </c>
      <c r="G246" s="225"/>
      <c r="H246" s="226" t="s">
        <v>19</v>
      </c>
      <c r="I246" s="228"/>
      <c r="J246" s="225"/>
      <c r="K246" s="225"/>
      <c r="L246" s="229"/>
      <c r="M246" s="230"/>
      <c r="N246" s="231"/>
      <c r="O246" s="231"/>
      <c r="P246" s="231"/>
      <c r="Q246" s="231"/>
      <c r="R246" s="231"/>
      <c r="S246" s="231"/>
      <c r="T246" s="23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3" t="s">
        <v>144</v>
      </c>
      <c r="AU246" s="233" t="s">
        <v>82</v>
      </c>
      <c r="AV246" s="13" t="s">
        <v>80</v>
      </c>
      <c r="AW246" s="13" t="s">
        <v>33</v>
      </c>
      <c r="AX246" s="13" t="s">
        <v>72</v>
      </c>
      <c r="AY246" s="233" t="s">
        <v>133</v>
      </c>
    </row>
    <row r="247" s="14" customFormat="1">
      <c r="A247" s="14"/>
      <c r="B247" s="234"/>
      <c r="C247" s="235"/>
      <c r="D247" s="219" t="s">
        <v>144</v>
      </c>
      <c r="E247" s="236" t="s">
        <v>19</v>
      </c>
      <c r="F247" s="237" t="s">
        <v>82</v>
      </c>
      <c r="G247" s="235"/>
      <c r="H247" s="238">
        <v>2</v>
      </c>
      <c r="I247" s="239"/>
      <c r="J247" s="235"/>
      <c r="K247" s="235"/>
      <c r="L247" s="240"/>
      <c r="M247" s="241"/>
      <c r="N247" s="242"/>
      <c r="O247" s="242"/>
      <c r="P247" s="242"/>
      <c r="Q247" s="242"/>
      <c r="R247" s="242"/>
      <c r="S247" s="242"/>
      <c r="T247" s="24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4" t="s">
        <v>144</v>
      </c>
      <c r="AU247" s="244" t="s">
        <v>82</v>
      </c>
      <c r="AV247" s="14" t="s">
        <v>82</v>
      </c>
      <c r="AW247" s="14" t="s">
        <v>33</v>
      </c>
      <c r="AX247" s="14" t="s">
        <v>72</v>
      </c>
      <c r="AY247" s="244" t="s">
        <v>133</v>
      </c>
    </row>
    <row r="248" s="13" customFormat="1">
      <c r="A248" s="13"/>
      <c r="B248" s="224"/>
      <c r="C248" s="225"/>
      <c r="D248" s="219" t="s">
        <v>144</v>
      </c>
      <c r="E248" s="226" t="s">
        <v>19</v>
      </c>
      <c r="F248" s="227" t="s">
        <v>276</v>
      </c>
      <c r="G248" s="225"/>
      <c r="H248" s="226" t="s">
        <v>19</v>
      </c>
      <c r="I248" s="228"/>
      <c r="J248" s="225"/>
      <c r="K248" s="225"/>
      <c r="L248" s="229"/>
      <c r="M248" s="230"/>
      <c r="N248" s="231"/>
      <c r="O248" s="231"/>
      <c r="P248" s="231"/>
      <c r="Q248" s="231"/>
      <c r="R248" s="231"/>
      <c r="S248" s="231"/>
      <c r="T248" s="23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3" t="s">
        <v>144</v>
      </c>
      <c r="AU248" s="233" t="s">
        <v>82</v>
      </c>
      <c r="AV248" s="13" t="s">
        <v>80</v>
      </c>
      <c r="AW248" s="13" t="s">
        <v>33</v>
      </c>
      <c r="AX248" s="13" t="s">
        <v>72</v>
      </c>
      <c r="AY248" s="233" t="s">
        <v>133</v>
      </c>
    </row>
    <row r="249" s="13" customFormat="1">
      <c r="A249" s="13"/>
      <c r="B249" s="224"/>
      <c r="C249" s="225"/>
      <c r="D249" s="219" t="s">
        <v>144</v>
      </c>
      <c r="E249" s="226" t="s">
        <v>19</v>
      </c>
      <c r="F249" s="227" t="s">
        <v>232</v>
      </c>
      <c r="G249" s="225"/>
      <c r="H249" s="226" t="s">
        <v>19</v>
      </c>
      <c r="I249" s="228"/>
      <c r="J249" s="225"/>
      <c r="K249" s="225"/>
      <c r="L249" s="229"/>
      <c r="M249" s="230"/>
      <c r="N249" s="231"/>
      <c r="O249" s="231"/>
      <c r="P249" s="231"/>
      <c r="Q249" s="231"/>
      <c r="R249" s="231"/>
      <c r="S249" s="231"/>
      <c r="T249" s="23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3" t="s">
        <v>144</v>
      </c>
      <c r="AU249" s="233" t="s">
        <v>82</v>
      </c>
      <c r="AV249" s="13" t="s">
        <v>80</v>
      </c>
      <c r="AW249" s="13" t="s">
        <v>33</v>
      </c>
      <c r="AX249" s="13" t="s">
        <v>72</v>
      </c>
      <c r="AY249" s="233" t="s">
        <v>133</v>
      </c>
    </row>
    <row r="250" s="13" customFormat="1">
      <c r="A250" s="13"/>
      <c r="B250" s="224"/>
      <c r="C250" s="225"/>
      <c r="D250" s="219" t="s">
        <v>144</v>
      </c>
      <c r="E250" s="226" t="s">
        <v>19</v>
      </c>
      <c r="F250" s="227" t="s">
        <v>146</v>
      </c>
      <c r="G250" s="225"/>
      <c r="H250" s="226" t="s">
        <v>19</v>
      </c>
      <c r="I250" s="228"/>
      <c r="J250" s="225"/>
      <c r="K250" s="225"/>
      <c r="L250" s="229"/>
      <c r="M250" s="230"/>
      <c r="N250" s="231"/>
      <c r="O250" s="231"/>
      <c r="P250" s="231"/>
      <c r="Q250" s="231"/>
      <c r="R250" s="231"/>
      <c r="S250" s="231"/>
      <c r="T250" s="23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3" t="s">
        <v>144</v>
      </c>
      <c r="AU250" s="233" t="s">
        <v>82</v>
      </c>
      <c r="AV250" s="13" t="s">
        <v>80</v>
      </c>
      <c r="AW250" s="13" t="s">
        <v>33</v>
      </c>
      <c r="AX250" s="13" t="s">
        <v>72</v>
      </c>
      <c r="AY250" s="233" t="s">
        <v>133</v>
      </c>
    </row>
    <row r="251" s="13" customFormat="1">
      <c r="A251" s="13"/>
      <c r="B251" s="224"/>
      <c r="C251" s="225"/>
      <c r="D251" s="219" t="s">
        <v>144</v>
      </c>
      <c r="E251" s="226" t="s">
        <v>19</v>
      </c>
      <c r="F251" s="227" t="s">
        <v>285</v>
      </c>
      <c r="G251" s="225"/>
      <c r="H251" s="226" t="s">
        <v>19</v>
      </c>
      <c r="I251" s="228"/>
      <c r="J251" s="225"/>
      <c r="K251" s="225"/>
      <c r="L251" s="229"/>
      <c r="M251" s="230"/>
      <c r="N251" s="231"/>
      <c r="O251" s="231"/>
      <c r="P251" s="231"/>
      <c r="Q251" s="231"/>
      <c r="R251" s="231"/>
      <c r="S251" s="231"/>
      <c r="T251" s="23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3" t="s">
        <v>144</v>
      </c>
      <c r="AU251" s="233" t="s">
        <v>82</v>
      </c>
      <c r="AV251" s="13" t="s">
        <v>80</v>
      </c>
      <c r="AW251" s="13" t="s">
        <v>33</v>
      </c>
      <c r="AX251" s="13" t="s">
        <v>72</v>
      </c>
      <c r="AY251" s="233" t="s">
        <v>133</v>
      </c>
    </row>
    <row r="252" s="14" customFormat="1">
      <c r="A252" s="14"/>
      <c r="B252" s="234"/>
      <c r="C252" s="235"/>
      <c r="D252" s="219" t="s">
        <v>144</v>
      </c>
      <c r="E252" s="236" t="s">
        <v>19</v>
      </c>
      <c r="F252" s="237" t="s">
        <v>82</v>
      </c>
      <c r="G252" s="235"/>
      <c r="H252" s="238">
        <v>2</v>
      </c>
      <c r="I252" s="239"/>
      <c r="J252" s="235"/>
      <c r="K252" s="235"/>
      <c r="L252" s="240"/>
      <c r="M252" s="241"/>
      <c r="N252" s="242"/>
      <c r="O252" s="242"/>
      <c r="P252" s="242"/>
      <c r="Q252" s="242"/>
      <c r="R252" s="242"/>
      <c r="S252" s="242"/>
      <c r="T252" s="24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4" t="s">
        <v>144</v>
      </c>
      <c r="AU252" s="244" t="s">
        <v>82</v>
      </c>
      <c r="AV252" s="14" t="s">
        <v>82</v>
      </c>
      <c r="AW252" s="14" t="s">
        <v>33</v>
      </c>
      <c r="AX252" s="14" t="s">
        <v>72</v>
      </c>
      <c r="AY252" s="244" t="s">
        <v>133</v>
      </c>
    </row>
    <row r="253" s="13" customFormat="1">
      <c r="A253" s="13"/>
      <c r="B253" s="224"/>
      <c r="C253" s="225"/>
      <c r="D253" s="219" t="s">
        <v>144</v>
      </c>
      <c r="E253" s="226" t="s">
        <v>19</v>
      </c>
      <c r="F253" s="227" t="s">
        <v>278</v>
      </c>
      <c r="G253" s="225"/>
      <c r="H253" s="226" t="s">
        <v>19</v>
      </c>
      <c r="I253" s="228"/>
      <c r="J253" s="225"/>
      <c r="K253" s="225"/>
      <c r="L253" s="229"/>
      <c r="M253" s="230"/>
      <c r="N253" s="231"/>
      <c r="O253" s="231"/>
      <c r="P253" s="231"/>
      <c r="Q253" s="231"/>
      <c r="R253" s="231"/>
      <c r="S253" s="231"/>
      <c r="T253" s="23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3" t="s">
        <v>144</v>
      </c>
      <c r="AU253" s="233" t="s">
        <v>82</v>
      </c>
      <c r="AV253" s="13" t="s">
        <v>80</v>
      </c>
      <c r="AW253" s="13" t="s">
        <v>33</v>
      </c>
      <c r="AX253" s="13" t="s">
        <v>72</v>
      </c>
      <c r="AY253" s="233" t="s">
        <v>133</v>
      </c>
    </row>
    <row r="254" s="13" customFormat="1">
      <c r="A254" s="13"/>
      <c r="B254" s="224"/>
      <c r="C254" s="225"/>
      <c r="D254" s="219" t="s">
        <v>144</v>
      </c>
      <c r="E254" s="226" t="s">
        <v>19</v>
      </c>
      <c r="F254" s="227" t="s">
        <v>232</v>
      </c>
      <c r="G254" s="225"/>
      <c r="H254" s="226" t="s">
        <v>19</v>
      </c>
      <c r="I254" s="228"/>
      <c r="J254" s="225"/>
      <c r="K254" s="225"/>
      <c r="L254" s="229"/>
      <c r="M254" s="230"/>
      <c r="N254" s="231"/>
      <c r="O254" s="231"/>
      <c r="P254" s="231"/>
      <c r="Q254" s="231"/>
      <c r="R254" s="231"/>
      <c r="S254" s="231"/>
      <c r="T254" s="23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3" t="s">
        <v>144</v>
      </c>
      <c r="AU254" s="233" t="s">
        <v>82</v>
      </c>
      <c r="AV254" s="13" t="s">
        <v>80</v>
      </c>
      <c r="AW254" s="13" t="s">
        <v>33</v>
      </c>
      <c r="AX254" s="13" t="s">
        <v>72</v>
      </c>
      <c r="AY254" s="233" t="s">
        <v>133</v>
      </c>
    </row>
    <row r="255" s="13" customFormat="1">
      <c r="A255" s="13"/>
      <c r="B255" s="224"/>
      <c r="C255" s="225"/>
      <c r="D255" s="219" t="s">
        <v>144</v>
      </c>
      <c r="E255" s="226" t="s">
        <v>19</v>
      </c>
      <c r="F255" s="227" t="s">
        <v>146</v>
      </c>
      <c r="G255" s="225"/>
      <c r="H255" s="226" t="s">
        <v>19</v>
      </c>
      <c r="I255" s="228"/>
      <c r="J255" s="225"/>
      <c r="K255" s="225"/>
      <c r="L255" s="229"/>
      <c r="M255" s="230"/>
      <c r="N255" s="231"/>
      <c r="O255" s="231"/>
      <c r="P255" s="231"/>
      <c r="Q255" s="231"/>
      <c r="R255" s="231"/>
      <c r="S255" s="231"/>
      <c r="T255" s="23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3" t="s">
        <v>144</v>
      </c>
      <c r="AU255" s="233" t="s">
        <v>82</v>
      </c>
      <c r="AV255" s="13" t="s">
        <v>80</v>
      </c>
      <c r="AW255" s="13" t="s">
        <v>33</v>
      </c>
      <c r="AX255" s="13" t="s">
        <v>72</v>
      </c>
      <c r="AY255" s="233" t="s">
        <v>133</v>
      </c>
    </row>
    <row r="256" s="13" customFormat="1">
      <c r="A256" s="13"/>
      <c r="B256" s="224"/>
      <c r="C256" s="225"/>
      <c r="D256" s="219" t="s">
        <v>144</v>
      </c>
      <c r="E256" s="226" t="s">
        <v>19</v>
      </c>
      <c r="F256" s="227" t="s">
        <v>285</v>
      </c>
      <c r="G256" s="225"/>
      <c r="H256" s="226" t="s">
        <v>19</v>
      </c>
      <c r="I256" s="228"/>
      <c r="J256" s="225"/>
      <c r="K256" s="225"/>
      <c r="L256" s="229"/>
      <c r="M256" s="230"/>
      <c r="N256" s="231"/>
      <c r="O256" s="231"/>
      <c r="P256" s="231"/>
      <c r="Q256" s="231"/>
      <c r="R256" s="231"/>
      <c r="S256" s="231"/>
      <c r="T256" s="23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3" t="s">
        <v>144</v>
      </c>
      <c r="AU256" s="233" t="s">
        <v>82</v>
      </c>
      <c r="AV256" s="13" t="s">
        <v>80</v>
      </c>
      <c r="AW256" s="13" t="s">
        <v>33</v>
      </c>
      <c r="AX256" s="13" t="s">
        <v>72</v>
      </c>
      <c r="AY256" s="233" t="s">
        <v>133</v>
      </c>
    </row>
    <row r="257" s="14" customFormat="1">
      <c r="A257" s="14"/>
      <c r="B257" s="234"/>
      <c r="C257" s="235"/>
      <c r="D257" s="219" t="s">
        <v>144</v>
      </c>
      <c r="E257" s="236" t="s">
        <v>19</v>
      </c>
      <c r="F257" s="237" t="s">
        <v>82</v>
      </c>
      <c r="G257" s="235"/>
      <c r="H257" s="238">
        <v>2</v>
      </c>
      <c r="I257" s="239"/>
      <c r="J257" s="235"/>
      <c r="K257" s="235"/>
      <c r="L257" s="240"/>
      <c r="M257" s="241"/>
      <c r="N257" s="242"/>
      <c r="O257" s="242"/>
      <c r="P257" s="242"/>
      <c r="Q257" s="242"/>
      <c r="R257" s="242"/>
      <c r="S257" s="242"/>
      <c r="T257" s="24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4" t="s">
        <v>144</v>
      </c>
      <c r="AU257" s="244" t="s">
        <v>82</v>
      </c>
      <c r="AV257" s="14" t="s">
        <v>82</v>
      </c>
      <c r="AW257" s="14" t="s">
        <v>33</v>
      </c>
      <c r="AX257" s="14" t="s">
        <v>72</v>
      </c>
      <c r="AY257" s="244" t="s">
        <v>133</v>
      </c>
    </row>
    <row r="258" s="13" customFormat="1">
      <c r="A258" s="13"/>
      <c r="B258" s="224"/>
      <c r="C258" s="225"/>
      <c r="D258" s="219" t="s">
        <v>144</v>
      </c>
      <c r="E258" s="226" t="s">
        <v>19</v>
      </c>
      <c r="F258" s="227" t="s">
        <v>282</v>
      </c>
      <c r="G258" s="225"/>
      <c r="H258" s="226" t="s">
        <v>19</v>
      </c>
      <c r="I258" s="228"/>
      <c r="J258" s="225"/>
      <c r="K258" s="225"/>
      <c r="L258" s="229"/>
      <c r="M258" s="230"/>
      <c r="N258" s="231"/>
      <c r="O258" s="231"/>
      <c r="P258" s="231"/>
      <c r="Q258" s="231"/>
      <c r="R258" s="231"/>
      <c r="S258" s="231"/>
      <c r="T258" s="23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3" t="s">
        <v>144</v>
      </c>
      <c r="AU258" s="233" t="s">
        <v>82</v>
      </c>
      <c r="AV258" s="13" t="s">
        <v>80</v>
      </c>
      <c r="AW258" s="13" t="s">
        <v>33</v>
      </c>
      <c r="AX258" s="13" t="s">
        <v>72</v>
      </c>
      <c r="AY258" s="233" t="s">
        <v>133</v>
      </c>
    </row>
    <row r="259" s="15" customFormat="1">
      <c r="A259" s="15"/>
      <c r="B259" s="245"/>
      <c r="C259" s="246"/>
      <c r="D259" s="219" t="s">
        <v>144</v>
      </c>
      <c r="E259" s="247" t="s">
        <v>19</v>
      </c>
      <c r="F259" s="248" t="s">
        <v>149</v>
      </c>
      <c r="G259" s="246"/>
      <c r="H259" s="249">
        <v>94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55" t="s">
        <v>144</v>
      </c>
      <c r="AU259" s="255" t="s">
        <v>82</v>
      </c>
      <c r="AV259" s="15" t="s">
        <v>140</v>
      </c>
      <c r="AW259" s="15" t="s">
        <v>33</v>
      </c>
      <c r="AX259" s="15" t="s">
        <v>80</v>
      </c>
      <c r="AY259" s="255" t="s">
        <v>133</v>
      </c>
    </row>
    <row r="260" s="2" customFormat="1">
      <c r="A260" s="40"/>
      <c r="B260" s="41"/>
      <c r="C260" s="270" t="s">
        <v>204</v>
      </c>
      <c r="D260" s="270" t="s">
        <v>286</v>
      </c>
      <c r="E260" s="271" t="s">
        <v>287</v>
      </c>
      <c r="F260" s="272" t="s">
        <v>288</v>
      </c>
      <c r="G260" s="273" t="s">
        <v>152</v>
      </c>
      <c r="H260" s="274">
        <v>88</v>
      </c>
      <c r="I260" s="275"/>
      <c r="J260" s="276">
        <f>ROUND(I260*H260,2)</f>
        <v>0</v>
      </c>
      <c r="K260" s="272" t="s">
        <v>19</v>
      </c>
      <c r="L260" s="277"/>
      <c r="M260" s="278" t="s">
        <v>19</v>
      </c>
      <c r="N260" s="279" t="s">
        <v>43</v>
      </c>
      <c r="O260" s="86"/>
      <c r="P260" s="215">
        <f>O260*H260</f>
        <v>0</v>
      </c>
      <c r="Q260" s="215">
        <v>0.0047999999999999996</v>
      </c>
      <c r="R260" s="215">
        <f>Q260*H260</f>
        <v>0.42239999999999994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197</v>
      </c>
      <c r="AT260" s="217" t="s">
        <v>286</v>
      </c>
      <c r="AU260" s="217" t="s">
        <v>82</v>
      </c>
      <c r="AY260" s="19" t="s">
        <v>133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80</v>
      </c>
      <c r="BK260" s="218">
        <f>ROUND(I260*H260,2)</f>
        <v>0</v>
      </c>
      <c r="BL260" s="19" t="s">
        <v>140</v>
      </c>
      <c r="BM260" s="217" t="s">
        <v>289</v>
      </c>
    </row>
    <row r="261" s="2" customFormat="1">
      <c r="A261" s="40"/>
      <c r="B261" s="41"/>
      <c r="C261" s="42"/>
      <c r="D261" s="219" t="s">
        <v>142</v>
      </c>
      <c r="E261" s="42"/>
      <c r="F261" s="220" t="s">
        <v>288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142</v>
      </c>
      <c r="AU261" s="19" t="s">
        <v>82</v>
      </c>
    </row>
    <row r="262" s="13" customFormat="1">
      <c r="A262" s="13"/>
      <c r="B262" s="224"/>
      <c r="C262" s="225"/>
      <c r="D262" s="219" t="s">
        <v>144</v>
      </c>
      <c r="E262" s="226" t="s">
        <v>19</v>
      </c>
      <c r="F262" s="227" t="s">
        <v>232</v>
      </c>
      <c r="G262" s="225"/>
      <c r="H262" s="226" t="s">
        <v>19</v>
      </c>
      <c r="I262" s="228"/>
      <c r="J262" s="225"/>
      <c r="K262" s="225"/>
      <c r="L262" s="229"/>
      <c r="M262" s="230"/>
      <c r="N262" s="231"/>
      <c r="O262" s="231"/>
      <c r="P262" s="231"/>
      <c r="Q262" s="231"/>
      <c r="R262" s="231"/>
      <c r="S262" s="231"/>
      <c r="T262" s="23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3" t="s">
        <v>144</v>
      </c>
      <c r="AU262" s="233" t="s">
        <v>82</v>
      </c>
      <c r="AV262" s="13" t="s">
        <v>80</v>
      </c>
      <c r="AW262" s="13" t="s">
        <v>33</v>
      </c>
      <c r="AX262" s="13" t="s">
        <v>72</v>
      </c>
      <c r="AY262" s="233" t="s">
        <v>133</v>
      </c>
    </row>
    <row r="263" s="13" customFormat="1">
      <c r="A263" s="13"/>
      <c r="B263" s="224"/>
      <c r="C263" s="225"/>
      <c r="D263" s="219" t="s">
        <v>144</v>
      </c>
      <c r="E263" s="226" t="s">
        <v>19</v>
      </c>
      <c r="F263" s="227" t="s">
        <v>146</v>
      </c>
      <c r="G263" s="225"/>
      <c r="H263" s="226" t="s">
        <v>19</v>
      </c>
      <c r="I263" s="228"/>
      <c r="J263" s="225"/>
      <c r="K263" s="225"/>
      <c r="L263" s="229"/>
      <c r="M263" s="230"/>
      <c r="N263" s="231"/>
      <c r="O263" s="231"/>
      <c r="P263" s="231"/>
      <c r="Q263" s="231"/>
      <c r="R263" s="231"/>
      <c r="S263" s="231"/>
      <c r="T263" s="23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3" t="s">
        <v>144</v>
      </c>
      <c r="AU263" s="233" t="s">
        <v>82</v>
      </c>
      <c r="AV263" s="13" t="s">
        <v>80</v>
      </c>
      <c r="AW263" s="13" t="s">
        <v>33</v>
      </c>
      <c r="AX263" s="13" t="s">
        <v>72</v>
      </c>
      <c r="AY263" s="233" t="s">
        <v>133</v>
      </c>
    </row>
    <row r="264" s="13" customFormat="1">
      <c r="A264" s="13"/>
      <c r="B264" s="224"/>
      <c r="C264" s="225"/>
      <c r="D264" s="219" t="s">
        <v>144</v>
      </c>
      <c r="E264" s="226" t="s">
        <v>19</v>
      </c>
      <c r="F264" s="227" t="s">
        <v>275</v>
      </c>
      <c r="G264" s="225"/>
      <c r="H264" s="226" t="s">
        <v>19</v>
      </c>
      <c r="I264" s="228"/>
      <c r="J264" s="225"/>
      <c r="K264" s="225"/>
      <c r="L264" s="229"/>
      <c r="M264" s="230"/>
      <c r="N264" s="231"/>
      <c r="O264" s="231"/>
      <c r="P264" s="231"/>
      <c r="Q264" s="231"/>
      <c r="R264" s="231"/>
      <c r="S264" s="231"/>
      <c r="T264" s="23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3" t="s">
        <v>144</v>
      </c>
      <c r="AU264" s="233" t="s">
        <v>82</v>
      </c>
      <c r="AV264" s="13" t="s">
        <v>80</v>
      </c>
      <c r="AW264" s="13" t="s">
        <v>33</v>
      </c>
      <c r="AX264" s="13" t="s">
        <v>72</v>
      </c>
      <c r="AY264" s="233" t="s">
        <v>133</v>
      </c>
    </row>
    <row r="265" s="14" customFormat="1">
      <c r="A265" s="14"/>
      <c r="B265" s="234"/>
      <c r="C265" s="235"/>
      <c r="D265" s="219" t="s">
        <v>144</v>
      </c>
      <c r="E265" s="236" t="s">
        <v>19</v>
      </c>
      <c r="F265" s="237" t="s">
        <v>160</v>
      </c>
      <c r="G265" s="235"/>
      <c r="H265" s="238">
        <v>3</v>
      </c>
      <c r="I265" s="239"/>
      <c r="J265" s="235"/>
      <c r="K265" s="235"/>
      <c r="L265" s="240"/>
      <c r="M265" s="241"/>
      <c r="N265" s="242"/>
      <c r="O265" s="242"/>
      <c r="P265" s="242"/>
      <c r="Q265" s="242"/>
      <c r="R265" s="242"/>
      <c r="S265" s="242"/>
      <c r="T265" s="24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4" t="s">
        <v>144</v>
      </c>
      <c r="AU265" s="244" t="s">
        <v>82</v>
      </c>
      <c r="AV265" s="14" t="s">
        <v>82</v>
      </c>
      <c r="AW265" s="14" t="s">
        <v>33</v>
      </c>
      <c r="AX265" s="14" t="s">
        <v>72</v>
      </c>
      <c r="AY265" s="244" t="s">
        <v>133</v>
      </c>
    </row>
    <row r="266" s="13" customFormat="1">
      <c r="A266" s="13"/>
      <c r="B266" s="224"/>
      <c r="C266" s="225"/>
      <c r="D266" s="219" t="s">
        <v>144</v>
      </c>
      <c r="E266" s="226" t="s">
        <v>19</v>
      </c>
      <c r="F266" s="227" t="s">
        <v>276</v>
      </c>
      <c r="G266" s="225"/>
      <c r="H266" s="226" t="s">
        <v>19</v>
      </c>
      <c r="I266" s="228"/>
      <c r="J266" s="225"/>
      <c r="K266" s="225"/>
      <c r="L266" s="229"/>
      <c r="M266" s="230"/>
      <c r="N266" s="231"/>
      <c r="O266" s="231"/>
      <c r="P266" s="231"/>
      <c r="Q266" s="231"/>
      <c r="R266" s="231"/>
      <c r="S266" s="231"/>
      <c r="T266" s="23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3" t="s">
        <v>144</v>
      </c>
      <c r="AU266" s="233" t="s">
        <v>82</v>
      </c>
      <c r="AV266" s="13" t="s">
        <v>80</v>
      </c>
      <c r="AW266" s="13" t="s">
        <v>33</v>
      </c>
      <c r="AX266" s="13" t="s">
        <v>72</v>
      </c>
      <c r="AY266" s="233" t="s">
        <v>133</v>
      </c>
    </row>
    <row r="267" s="13" customFormat="1">
      <c r="A267" s="13"/>
      <c r="B267" s="224"/>
      <c r="C267" s="225"/>
      <c r="D267" s="219" t="s">
        <v>144</v>
      </c>
      <c r="E267" s="226" t="s">
        <v>19</v>
      </c>
      <c r="F267" s="227" t="s">
        <v>232</v>
      </c>
      <c r="G267" s="225"/>
      <c r="H267" s="226" t="s">
        <v>19</v>
      </c>
      <c r="I267" s="228"/>
      <c r="J267" s="225"/>
      <c r="K267" s="225"/>
      <c r="L267" s="229"/>
      <c r="M267" s="230"/>
      <c r="N267" s="231"/>
      <c r="O267" s="231"/>
      <c r="P267" s="231"/>
      <c r="Q267" s="231"/>
      <c r="R267" s="231"/>
      <c r="S267" s="231"/>
      <c r="T267" s="23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3" t="s">
        <v>144</v>
      </c>
      <c r="AU267" s="233" t="s">
        <v>82</v>
      </c>
      <c r="AV267" s="13" t="s">
        <v>80</v>
      </c>
      <c r="AW267" s="13" t="s">
        <v>33</v>
      </c>
      <c r="AX267" s="13" t="s">
        <v>72</v>
      </c>
      <c r="AY267" s="233" t="s">
        <v>133</v>
      </c>
    </row>
    <row r="268" s="13" customFormat="1">
      <c r="A268" s="13"/>
      <c r="B268" s="224"/>
      <c r="C268" s="225"/>
      <c r="D268" s="219" t="s">
        <v>144</v>
      </c>
      <c r="E268" s="226" t="s">
        <v>19</v>
      </c>
      <c r="F268" s="227" t="s">
        <v>146</v>
      </c>
      <c r="G268" s="225"/>
      <c r="H268" s="226" t="s">
        <v>19</v>
      </c>
      <c r="I268" s="228"/>
      <c r="J268" s="225"/>
      <c r="K268" s="225"/>
      <c r="L268" s="229"/>
      <c r="M268" s="230"/>
      <c r="N268" s="231"/>
      <c r="O268" s="231"/>
      <c r="P268" s="231"/>
      <c r="Q268" s="231"/>
      <c r="R268" s="231"/>
      <c r="S268" s="231"/>
      <c r="T268" s="23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3" t="s">
        <v>144</v>
      </c>
      <c r="AU268" s="233" t="s">
        <v>82</v>
      </c>
      <c r="AV268" s="13" t="s">
        <v>80</v>
      </c>
      <c r="AW268" s="13" t="s">
        <v>33</v>
      </c>
      <c r="AX268" s="13" t="s">
        <v>72</v>
      </c>
      <c r="AY268" s="233" t="s">
        <v>133</v>
      </c>
    </row>
    <row r="269" s="13" customFormat="1">
      <c r="A269" s="13"/>
      <c r="B269" s="224"/>
      <c r="C269" s="225"/>
      <c r="D269" s="219" t="s">
        <v>144</v>
      </c>
      <c r="E269" s="226" t="s">
        <v>19</v>
      </c>
      <c r="F269" s="227" t="s">
        <v>275</v>
      </c>
      <c r="G269" s="225"/>
      <c r="H269" s="226" t="s">
        <v>19</v>
      </c>
      <c r="I269" s="228"/>
      <c r="J269" s="225"/>
      <c r="K269" s="225"/>
      <c r="L269" s="229"/>
      <c r="M269" s="230"/>
      <c r="N269" s="231"/>
      <c r="O269" s="231"/>
      <c r="P269" s="231"/>
      <c r="Q269" s="231"/>
      <c r="R269" s="231"/>
      <c r="S269" s="231"/>
      <c r="T269" s="23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3" t="s">
        <v>144</v>
      </c>
      <c r="AU269" s="233" t="s">
        <v>82</v>
      </c>
      <c r="AV269" s="13" t="s">
        <v>80</v>
      </c>
      <c r="AW269" s="13" t="s">
        <v>33</v>
      </c>
      <c r="AX269" s="13" t="s">
        <v>72</v>
      </c>
      <c r="AY269" s="233" t="s">
        <v>133</v>
      </c>
    </row>
    <row r="270" s="14" customFormat="1">
      <c r="A270" s="14"/>
      <c r="B270" s="234"/>
      <c r="C270" s="235"/>
      <c r="D270" s="219" t="s">
        <v>144</v>
      </c>
      <c r="E270" s="236" t="s">
        <v>19</v>
      </c>
      <c r="F270" s="237" t="s">
        <v>277</v>
      </c>
      <c r="G270" s="235"/>
      <c r="H270" s="238">
        <v>27</v>
      </c>
      <c r="I270" s="239"/>
      <c r="J270" s="235"/>
      <c r="K270" s="235"/>
      <c r="L270" s="240"/>
      <c r="M270" s="241"/>
      <c r="N270" s="242"/>
      <c r="O270" s="242"/>
      <c r="P270" s="242"/>
      <c r="Q270" s="242"/>
      <c r="R270" s="242"/>
      <c r="S270" s="242"/>
      <c r="T270" s="24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4" t="s">
        <v>144</v>
      </c>
      <c r="AU270" s="244" t="s">
        <v>82</v>
      </c>
      <c r="AV270" s="14" t="s">
        <v>82</v>
      </c>
      <c r="AW270" s="14" t="s">
        <v>33</v>
      </c>
      <c r="AX270" s="14" t="s">
        <v>72</v>
      </c>
      <c r="AY270" s="244" t="s">
        <v>133</v>
      </c>
    </row>
    <row r="271" s="13" customFormat="1">
      <c r="A271" s="13"/>
      <c r="B271" s="224"/>
      <c r="C271" s="225"/>
      <c r="D271" s="219" t="s">
        <v>144</v>
      </c>
      <c r="E271" s="226" t="s">
        <v>19</v>
      </c>
      <c r="F271" s="227" t="s">
        <v>278</v>
      </c>
      <c r="G271" s="225"/>
      <c r="H271" s="226" t="s">
        <v>19</v>
      </c>
      <c r="I271" s="228"/>
      <c r="J271" s="225"/>
      <c r="K271" s="225"/>
      <c r="L271" s="229"/>
      <c r="M271" s="230"/>
      <c r="N271" s="231"/>
      <c r="O271" s="231"/>
      <c r="P271" s="231"/>
      <c r="Q271" s="231"/>
      <c r="R271" s="231"/>
      <c r="S271" s="231"/>
      <c r="T271" s="23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3" t="s">
        <v>144</v>
      </c>
      <c r="AU271" s="233" t="s">
        <v>82</v>
      </c>
      <c r="AV271" s="13" t="s">
        <v>80</v>
      </c>
      <c r="AW271" s="13" t="s">
        <v>33</v>
      </c>
      <c r="AX271" s="13" t="s">
        <v>72</v>
      </c>
      <c r="AY271" s="233" t="s">
        <v>133</v>
      </c>
    </row>
    <row r="272" s="13" customFormat="1">
      <c r="A272" s="13"/>
      <c r="B272" s="224"/>
      <c r="C272" s="225"/>
      <c r="D272" s="219" t="s">
        <v>144</v>
      </c>
      <c r="E272" s="226" t="s">
        <v>19</v>
      </c>
      <c r="F272" s="227" t="s">
        <v>232</v>
      </c>
      <c r="G272" s="225"/>
      <c r="H272" s="226" t="s">
        <v>19</v>
      </c>
      <c r="I272" s="228"/>
      <c r="J272" s="225"/>
      <c r="K272" s="225"/>
      <c r="L272" s="229"/>
      <c r="M272" s="230"/>
      <c r="N272" s="231"/>
      <c r="O272" s="231"/>
      <c r="P272" s="231"/>
      <c r="Q272" s="231"/>
      <c r="R272" s="231"/>
      <c r="S272" s="231"/>
      <c r="T272" s="23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3" t="s">
        <v>144</v>
      </c>
      <c r="AU272" s="233" t="s">
        <v>82</v>
      </c>
      <c r="AV272" s="13" t="s">
        <v>80</v>
      </c>
      <c r="AW272" s="13" t="s">
        <v>33</v>
      </c>
      <c r="AX272" s="13" t="s">
        <v>72</v>
      </c>
      <c r="AY272" s="233" t="s">
        <v>133</v>
      </c>
    </row>
    <row r="273" s="13" customFormat="1">
      <c r="A273" s="13"/>
      <c r="B273" s="224"/>
      <c r="C273" s="225"/>
      <c r="D273" s="219" t="s">
        <v>144</v>
      </c>
      <c r="E273" s="226" t="s">
        <v>19</v>
      </c>
      <c r="F273" s="227" t="s">
        <v>146</v>
      </c>
      <c r="G273" s="225"/>
      <c r="H273" s="226" t="s">
        <v>19</v>
      </c>
      <c r="I273" s="228"/>
      <c r="J273" s="225"/>
      <c r="K273" s="225"/>
      <c r="L273" s="229"/>
      <c r="M273" s="230"/>
      <c r="N273" s="231"/>
      <c r="O273" s="231"/>
      <c r="P273" s="231"/>
      <c r="Q273" s="231"/>
      <c r="R273" s="231"/>
      <c r="S273" s="231"/>
      <c r="T273" s="23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3" t="s">
        <v>144</v>
      </c>
      <c r="AU273" s="233" t="s">
        <v>82</v>
      </c>
      <c r="AV273" s="13" t="s">
        <v>80</v>
      </c>
      <c r="AW273" s="13" t="s">
        <v>33</v>
      </c>
      <c r="AX273" s="13" t="s">
        <v>72</v>
      </c>
      <c r="AY273" s="233" t="s">
        <v>133</v>
      </c>
    </row>
    <row r="274" s="13" customFormat="1">
      <c r="A274" s="13"/>
      <c r="B274" s="224"/>
      <c r="C274" s="225"/>
      <c r="D274" s="219" t="s">
        <v>144</v>
      </c>
      <c r="E274" s="226" t="s">
        <v>19</v>
      </c>
      <c r="F274" s="227" t="s">
        <v>275</v>
      </c>
      <c r="G274" s="225"/>
      <c r="H274" s="226" t="s">
        <v>19</v>
      </c>
      <c r="I274" s="228"/>
      <c r="J274" s="225"/>
      <c r="K274" s="225"/>
      <c r="L274" s="229"/>
      <c r="M274" s="230"/>
      <c r="N274" s="231"/>
      <c r="O274" s="231"/>
      <c r="P274" s="231"/>
      <c r="Q274" s="231"/>
      <c r="R274" s="231"/>
      <c r="S274" s="231"/>
      <c r="T274" s="23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3" t="s">
        <v>144</v>
      </c>
      <c r="AU274" s="233" t="s">
        <v>82</v>
      </c>
      <c r="AV274" s="13" t="s">
        <v>80</v>
      </c>
      <c r="AW274" s="13" t="s">
        <v>33</v>
      </c>
      <c r="AX274" s="13" t="s">
        <v>72</v>
      </c>
      <c r="AY274" s="233" t="s">
        <v>133</v>
      </c>
    </row>
    <row r="275" s="14" customFormat="1">
      <c r="A275" s="14"/>
      <c r="B275" s="234"/>
      <c r="C275" s="235"/>
      <c r="D275" s="219" t="s">
        <v>144</v>
      </c>
      <c r="E275" s="236" t="s">
        <v>19</v>
      </c>
      <c r="F275" s="237" t="s">
        <v>279</v>
      </c>
      <c r="G275" s="235"/>
      <c r="H275" s="238">
        <v>20</v>
      </c>
      <c r="I275" s="239"/>
      <c r="J275" s="235"/>
      <c r="K275" s="235"/>
      <c r="L275" s="240"/>
      <c r="M275" s="241"/>
      <c r="N275" s="242"/>
      <c r="O275" s="242"/>
      <c r="P275" s="242"/>
      <c r="Q275" s="242"/>
      <c r="R275" s="242"/>
      <c r="S275" s="242"/>
      <c r="T275" s="24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4" t="s">
        <v>144</v>
      </c>
      <c r="AU275" s="244" t="s">
        <v>82</v>
      </c>
      <c r="AV275" s="14" t="s">
        <v>82</v>
      </c>
      <c r="AW275" s="14" t="s">
        <v>33</v>
      </c>
      <c r="AX275" s="14" t="s">
        <v>72</v>
      </c>
      <c r="AY275" s="244" t="s">
        <v>133</v>
      </c>
    </row>
    <row r="276" s="13" customFormat="1">
      <c r="A276" s="13"/>
      <c r="B276" s="224"/>
      <c r="C276" s="225"/>
      <c r="D276" s="219" t="s">
        <v>144</v>
      </c>
      <c r="E276" s="226" t="s">
        <v>19</v>
      </c>
      <c r="F276" s="227" t="s">
        <v>280</v>
      </c>
      <c r="G276" s="225"/>
      <c r="H276" s="226" t="s">
        <v>19</v>
      </c>
      <c r="I276" s="228"/>
      <c r="J276" s="225"/>
      <c r="K276" s="225"/>
      <c r="L276" s="229"/>
      <c r="M276" s="230"/>
      <c r="N276" s="231"/>
      <c r="O276" s="231"/>
      <c r="P276" s="231"/>
      <c r="Q276" s="231"/>
      <c r="R276" s="231"/>
      <c r="S276" s="231"/>
      <c r="T276" s="23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3" t="s">
        <v>144</v>
      </c>
      <c r="AU276" s="233" t="s">
        <v>82</v>
      </c>
      <c r="AV276" s="13" t="s">
        <v>80</v>
      </c>
      <c r="AW276" s="13" t="s">
        <v>33</v>
      </c>
      <c r="AX276" s="13" t="s">
        <v>72</v>
      </c>
      <c r="AY276" s="233" t="s">
        <v>133</v>
      </c>
    </row>
    <row r="277" s="13" customFormat="1">
      <c r="A277" s="13"/>
      <c r="B277" s="224"/>
      <c r="C277" s="225"/>
      <c r="D277" s="219" t="s">
        <v>144</v>
      </c>
      <c r="E277" s="226" t="s">
        <v>19</v>
      </c>
      <c r="F277" s="227" t="s">
        <v>232</v>
      </c>
      <c r="G277" s="225"/>
      <c r="H277" s="226" t="s">
        <v>19</v>
      </c>
      <c r="I277" s="228"/>
      <c r="J277" s="225"/>
      <c r="K277" s="225"/>
      <c r="L277" s="229"/>
      <c r="M277" s="230"/>
      <c r="N277" s="231"/>
      <c r="O277" s="231"/>
      <c r="P277" s="231"/>
      <c r="Q277" s="231"/>
      <c r="R277" s="231"/>
      <c r="S277" s="231"/>
      <c r="T277" s="23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3" t="s">
        <v>144</v>
      </c>
      <c r="AU277" s="233" t="s">
        <v>82</v>
      </c>
      <c r="AV277" s="13" t="s">
        <v>80</v>
      </c>
      <c r="AW277" s="13" t="s">
        <v>33</v>
      </c>
      <c r="AX277" s="13" t="s">
        <v>72</v>
      </c>
      <c r="AY277" s="233" t="s">
        <v>133</v>
      </c>
    </row>
    <row r="278" s="13" customFormat="1">
      <c r="A278" s="13"/>
      <c r="B278" s="224"/>
      <c r="C278" s="225"/>
      <c r="D278" s="219" t="s">
        <v>144</v>
      </c>
      <c r="E278" s="226" t="s">
        <v>19</v>
      </c>
      <c r="F278" s="227" t="s">
        <v>146</v>
      </c>
      <c r="G278" s="225"/>
      <c r="H278" s="226" t="s">
        <v>19</v>
      </c>
      <c r="I278" s="228"/>
      <c r="J278" s="225"/>
      <c r="K278" s="225"/>
      <c r="L278" s="229"/>
      <c r="M278" s="230"/>
      <c r="N278" s="231"/>
      <c r="O278" s="231"/>
      <c r="P278" s="231"/>
      <c r="Q278" s="231"/>
      <c r="R278" s="231"/>
      <c r="S278" s="231"/>
      <c r="T278" s="23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3" t="s">
        <v>144</v>
      </c>
      <c r="AU278" s="233" t="s">
        <v>82</v>
      </c>
      <c r="AV278" s="13" t="s">
        <v>80</v>
      </c>
      <c r="AW278" s="13" t="s">
        <v>33</v>
      </c>
      <c r="AX278" s="13" t="s">
        <v>72</v>
      </c>
      <c r="AY278" s="233" t="s">
        <v>133</v>
      </c>
    </row>
    <row r="279" s="13" customFormat="1">
      <c r="A279" s="13"/>
      <c r="B279" s="224"/>
      <c r="C279" s="225"/>
      <c r="D279" s="219" t="s">
        <v>144</v>
      </c>
      <c r="E279" s="226" t="s">
        <v>19</v>
      </c>
      <c r="F279" s="227" t="s">
        <v>275</v>
      </c>
      <c r="G279" s="225"/>
      <c r="H279" s="226" t="s">
        <v>19</v>
      </c>
      <c r="I279" s="228"/>
      <c r="J279" s="225"/>
      <c r="K279" s="225"/>
      <c r="L279" s="229"/>
      <c r="M279" s="230"/>
      <c r="N279" s="231"/>
      <c r="O279" s="231"/>
      <c r="P279" s="231"/>
      <c r="Q279" s="231"/>
      <c r="R279" s="231"/>
      <c r="S279" s="231"/>
      <c r="T279" s="23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3" t="s">
        <v>144</v>
      </c>
      <c r="AU279" s="233" t="s">
        <v>82</v>
      </c>
      <c r="AV279" s="13" t="s">
        <v>80</v>
      </c>
      <c r="AW279" s="13" t="s">
        <v>33</v>
      </c>
      <c r="AX279" s="13" t="s">
        <v>72</v>
      </c>
      <c r="AY279" s="233" t="s">
        <v>133</v>
      </c>
    </row>
    <row r="280" s="14" customFormat="1">
      <c r="A280" s="14"/>
      <c r="B280" s="234"/>
      <c r="C280" s="235"/>
      <c r="D280" s="219" t="s">
        <v>144</v>
      </c>
      <c r="E280" s="236" t="s">
        <v>19</v>
      </c>
      <c r="F280" s="237" t="s">
        <v>281</v>
      </c>
      <c r="G280" s="235"/>
      <c r="H280" s="238">
        <v>28</v>
      </c>
      <c r="I280" s="239"/>
      <c r="J280" s="235"/>
      <c r="K280" s="235"/>
      <c r="L280" s="240"/>
      <c r="M280" s="241"/>
      <c r="N280" s="242"/>
      <c r="O280" s="242"/>
      <c r="P280" s="242"/>
      <c r="Q280" s="242"/>
      <c r="R280" s="242"/>
      <c r="S280" s="242"/>
      <c r="T280" s="24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4" t="s">
        <v>144</v>
      </c>
      <c r="AU280" s="244" t="s">
        <v>82</v>
      </c>
      <c r="AV280" s="14" t="s">
        <v>82</v>
      </c>
      <c r="AW280" s="14" t="s">
        <v>33</v>
      </c>
      <c r="AX280" s="14" t="s">
        <v>72</v>
      </c>
      <c r="AY280" s="244" t="s">
        <v>133</v>
      </c>
    </row>
    <row r="281" s="13" customFormat="1">
      <c r="A281" s="13"/>
      <c r="B281" s="224"/>
      <c r="C281" s="225"/>
      <c r="D281" s="219" t="s">
        <v>144</v>
      </c>
      <c r="E281" s="226" t="s">
        <v>19</v>
      </c>
      <c r="F281" s="227" t="s">
        <v>282</v>
      </c>
      <c r="G281" s="225"/>
      <c r="H281" s="226" t="s">
        <v>19</v>
      </c>
      <c r="I281" s="228"/>
      <c r="J281" s="225"/>
      <c r="K281" s="225"/>
      <c r="L281" s="229"/>
      <c r="M281" s="230"/>
      <c r="N281" s="231"/>
      <c r="O281" s="231"/>
      <c r="P281" s="231"/>
      <c r="Q281" s="231"/>
      <c r="R281" s="231"/>
      <c r="S281" s="231"/>
      <c r="T281" s="23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3" t="s">
        <v>144</v>
      </c>
      <c r="AU281" s="233" t="s">
        <v>82</v>
      </c>
      <c r="AV281" s="13" t="s">
        <v>80</v>
      </c>
      <c r="AW281" s="13" t="s">
        <v>33</v>
      </c>
      <c r="AX281" s="13" t="s">
        <v>72</v>
      </c>
      <c r="AY281" s="233" t="s">
        <v>133</v>
      </c>
    </row>
    <row r="282" s="13" customFormat="1">
      <c r="A282" s="13"/>
      <c r="B282" s="224"/>
      <c r="C282" s="225"/>
      <c r="D282" s="219" t="s">
        <v>144</v>
      </c>
      <c r="E282" s="226" t="s">
        <v>19</v>
      </c>
      <c r="F282" s="227" t="s">
        <v>232</v>
      </c>
      <c r="G282" s="225"/>
      <c r="H282" s="226" t="s">
        <v>19</v>
      </c>
      <c r="I282" s="228"/>
      <c r="J282" s="225"/>
      <c r="K282" s="225"/>
      <c r="L282" s="229"/>
      <c r="M282" s="230"/>
      <c r="N282" s="231"/>
      <c r="O282" s="231"/>
      <c r="P282" s="231"/>
      <c r="Q282" s="231"/>
      <c r="R282" s="231"/>
      <c r="S282" s="231"/>
      <c r="T282" s="23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3" t="s">
        <v>144</v>
      </c>
      <c r="AU282" s="233" t="s">
        <v>82</v>
      </c>
      <c r="AV282" s="13" t="s">
        <v>80</v>
      </c>
      <c r="AW282" s="13" t="s">
        <v>33</v>
      </c>
      <c r="AX282" s="13" t="s">
        <v>72</v>
      </c>
      <c r="AY282" s="233" t="s">
        <v>133</v>
      </c>
    </row>
    <row r="283" s="13" customFormat="1">
      <c r="A283" s="13"/>
      <c r="B283" s="224"/>
      <c r="C283" s="225"/>
      <c r="D283" s="219" t="s">
        <v>144</v>
      </c>
      <c r="E283" s="226" t="s">
        <v>19</v>
      </c>
      <c r="F283" s="227" t="s">
        <v>146</v>
      </c>
      <c r="G283" s="225"/>
      <c r="H283" s="226" t="s">
        <v>19</v>
      </c>
      <c r="I283" s="228"/>
      <c r="J283" s="225"/>
      <c r="K283" s="225"/>
      <c r="L283" s="229"/>
      <c r="M283" s="230"/>
      <c r="N283" s="231"/>
      <c r="O283" s="231"/>
      <c r="P283" s="231"/>
      <c r="Q283" s="231"/>
      <c r="R283" s="231"/>
      <c r="S283" s="231"/>
      <c r="T283" s="23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3" t="s">
        <v>144</v>
      </c>
      <c r="AU283" s="233" t="s">
        <v>82</v>
      </c>
      <c r="AV283" s="13" t="s">
        <v>80</v>
      </c>
      <c r="AW283" s="13" t="s">
        <v>33</v>
      </c>
      <c r="AX283" s="13" t="s">
        <v>72</v>
      </c>
      <c r="AY283" s="233" t="s">
        <v>133</v>
      </c>
    </row>
    <row r="284" s="13" customFormat="1">
      <c r="A284" s="13"/>
      <c r="B284" s="224"/>
      <c r="C284" s="225"/>
      <c r="D284" s="219" t="s">
        <v>144</v>
      </c>
      <c r="E284" s="226" t="s">
        <v>19</v>
      </c>
      <c r="F284" s="227" t="s">
        <v>275</v>
      </c>
      <c r="G284" s="225"/>
      <c r="H284" s="226" t="s">
        <v>19</v>
      </c>
      <c r="I284" s="228"/>
      <c r="J284" s="225"/>
      <c r="K284" s="225"/>
      <c r="L284" s="229"/>
      <c r="M284" s="230"/>
      <c r="N284" s="231"/>
      <c r="O284" s="231"/>
      <c r="P284" s="231"/>
      <c r="Q284" s="231"/>
      <c r="R284" s="231"/>
      <c r="S284" s="231"/>
      <c r="T284" s="23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3" t="s">
        <v>144</v>
      </c>
      <c r="AU284" s="233" t="s">
        <v>82</v>
      </c>
      <c r="AV284" s="13" t="s">
        <v>80</v>
      </c>
      <c r="AW284" s="13" t="s">
        <v>33</v>
      </c>
      <c r="AX284" s="13" t="s">
        <v>72</v>
      </c>
      <c r="AY284" s="233" t="s">
        <v>133</v>
      </c>
    </row>
    <row r="285" s="14" customFormat="1">
      <c r="A285" s="14"/>
      <c r="B285" s="234"/>
      <c r="C285" s="235"/>
      <c r="D285" s="219" t="s">
        <v>144</v>
      </c>
      <c r="E285" s="236" t="s">
        <v>19</v>
      </c>
      <c r="F285" s="237" t="s">
        <v>211</v>
      </c>
      <c r="G285" s="235"/>
      <c r="H285" s="238">
        <v>10</v>
      </c>
      <c r="I285" s="239"/>
      <c r="J285" s="235"/>
      <c r="K285" s="235"/>
      <c r="L285" s="240"/>
      <c r="M285" s="241"/>
      <c r="N285" s="242"/>
      <c r="O285" s="242"/>
      <c r="P285" s="242"/>
      <c r="Q285" s="242"/>
      <c r="R285" s="242"/>
      <c r="S285" s="242"/>
      <c r="T285" s="24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4" t="s">
        <v>144</v>
      </c>
      <c r="AU285" s="244" t="s">
        <v>82</v>
      </c>
      <c r="AV285" s="14" t="s">
        <v>82</v>
      </c>
      <c r="AW285" s="14" t="s">
        <v>33</v>
      </c>
      <c r="AX285" s="14" t="s">
        <v>72</v>
      </c>
      <c r="AY285" s="244" t="s">
        <v>133</v>
      </c>
    </row>
    <row r="286" s="13" customFormat="1">
      <c r="A286" s="13"/>
      <c r="B286" s="224"/>
      <c r="C286" s="225"/>
      <c r="D286" s="219" t="s">
        <v>144</v>
      </c>
      <c r="E286" s="226" t="s">
        <v>19</v>
      </c>
      <c r="F286" s="227" t="s">
        <v>283</v>
      </c>
      <c r="G286" s="225"/>
      <c r="H286" s="226" t="s">
        <v>19</v>
      </c>
      <c r="I286" s="228"/>
      <c r="J286" s="225"/>
      <c r="K286" s="225"/>
      <c r="L286" s="229"/>
      <c r="M286" s="230"/>
      <c r="N286" s="231"/>
      <c r="O286" s="231"/>
      <c r="P286" s="231"/>
      <c r="Q286" s="231"/>
      <c r="R286" s="231"/>
      <c r="S286" s="231"/>
      <c r="T286" s="23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3" t="s">
        <v>144</v>
      </c>
      <c r="AU286" s="233" t="s">
        <v>82</v>
      </c>
      <c r="AV286" s="13" t="s">
        <v>80</v>
      </c>
      <c r="AW286" s="13" t="s">
        <v>33</v>
      </c>
      <c r="AX286" s="13" t="s">
        <v>72</v>
      </c>
      <c r="AY286" s="233" t="s">
        <v>133</v>
      </c>
    </row>
    <row r="287" s="15" customFormat="1">
      <c r="A287" s="15"/>
      <c r="B287" s="245"/>
      <c r="C287" s="246"/>
      <c r="D287" s="219" t="s">
        <v>144</v>
      </c>
      <c r="E287" s="247" t="s">
        <v>19</v>
      </c>
      <c r="F287" s="248" t="s">
        <v>149</v>
      </c>
      <c r="G287" s="246"/>
      <c r="H287" s="249">
        <v>88</v>
      </c>
      <c r="I287" s="250"/>
      <c r="J287" s="246"/>
      <c r="K287" s="246"/>
      <c r="L287" s="251"/>
      <c r="M287" s="252"/>
      <c r="N287" s="253"/>
      <c r="O287" s="253"/>
      <c r="P287" s="253"/>
      <c r="Q287" s="253"/>
      <c r="R287" s="253"/>
      <c r="S287" s="253"/>
      <c r="T287" s="254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55" t="s">
        <v>144</v>
      </c>
      <c r="AU287" s="255" t="s">
        <v>82</v>
      </c>
      <c r="AV287" s="15" t="s">
        <v>140</v>
      </c>
      <c r="AW287" s="15" t="s">
        <v>33</v>
      </c>
      <c r="AX287" s="15" t="s">
        <v>80</v>
      </c>
      <c r="AY287" s="255" t="s">
        <v>133</v>
      </c>
    </row>
    <row r="288" s="2" customFormat="1">
      <c r="A288" s="40"/>
      <c r="B288" s="41"/>
      <c r="C288" s="270" t="s">
        <v>211</v>
      </c>
      <c r="D288" s="270" t="s">
        <v>286</v>
      </c>
      <c r="E288" s="271" t="s">
        <v>290</v>
      </c>
      <c r="F288" s="272" t="s">
        <v>291</v>
      </c>
      <c r="G288" s="273" t="s">
        <v>152</v>
      </c>
      <c r="H288" s="274">
        <v>6</v>
      </c>
      <c r="I288" s="275"/>
      <c r="J288" s="276">
        <f>ROUND(I288*H288,2)</f>
        <v>0</v>
      </c>
      <c r="K288" s="272" t="s">
        <v>19</v>
      </c>
      <c r="L288" s="277"/>
      <c r="M288" s="278" t="s">
        <v>19</v>
      </c>
      <c r="N288" s="279" t="s">
        <v>43</v>
      </c>
      <c r="O288" s="86"/>
      <c r="P288" s="215">
        <f>O288*H288</f>
        <v>0</v>
      </c>
      <c r="Q288" s="215">
        <v>0.0051999999999999998</v>
      </c>
      <c r="R288" s="215">
        <f>Q288*H288</f>
        <v>0.031199999999999999</v>
      </c>
      <c r="S288" s="215">
        <v>0</v>
      </c>
      <c r="T288" s="216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7" t="s">
        <v>197</v>
      </c>
      <c r="AT288" s="217" t="s">
        <v>286</v>
      </c>
      <c r="AU288" s="217" t="s">
        <v>82</v>
      </c>
      <c r="AY288" s="19" t="s">
        <v>133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9" t="s">
        <v>80</v>
      </c>
      <c r="BK288" s="218">
        <f>ROUND(I288*H288,2)</f>
        <v>0</v>
      </c>
      <c r="BL288" s="19" t="s">
        <v>140</v>
      </c>
      <c r="BM288" s="217" t="s">
        <v>292</v>
      </c>
    </row>
    <row r="289" s="2" customFormat="1">
      <c r="A289" s="40"/>
      <c r="B289" s="41"/>
      <c r="C289" s="42"/>
      <c r="D289" s="219" t="s">
        <v>142</v>
      </c>
      <c r="E289" s="42"/>
      <c r="F289" s="220" t="s">
        <v>291</v>
      </c>
      <c r="G289" s="42"/>
      <c r="H289" s="42"/>
      <c r="I289" s="221"/>
      <c r="J289" s="42"/>
      <c r="K289" s="42"/>
      <c r="L289" s="46"/>
      <c r="M289" s="222"/>
      <c r="N289" s="223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142</v>
      </c>
      <c r="AU289" s="19" t="s">
        <v>82</v>
      </c>
    </row>
    <row r="290" s="13" customFormat="1">
      <c r="A290" s="13"/>
      <c r="B290" s="224"/>
      <c r="C290" s="225"/>
      <c r="D290" s="219" t="s">
        <v>144</v>
      </c>
      <c r="E290" s="226" t="s">
        <v>19</v>
      </c>
      <c r="F290" s="227" t="s">
        <v>232</v>
      </c>
      <c r="G290" s="225"/>
      <c r="H290" s="226" t="s">
        <v>19</v>
      </c>
      <c r="I290" s="228"/>
      <c r="J290" s="225"/>
      <c r="K290" s="225"/>
      <c r="L290" s="229"/>
      <c r="M290" s="230"/>
      <c r="N290" s="231"/>
      <c r="O290" s="231"/>
      <c r="P290" s="231"/>
      <c r="Q290" s="231"/>
      <c r="R290" s="231"/>
      <c r="S290" s="231"/>
      <c r="T290" s="23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3" t="s">
        <v>144</v>
      </c>
      <c r="AU290" s="233" t="s">
        <v>82</v>
      </c>
      <c r="AV290" s="13" t="s">
        <v>80</v>
      </c>
      <c r="AW290" s="13" t="s">
        <v>33</v>
      </c>
      <c r="AX290" s="13" t="s">
        <v>72</v>
      </c>
      <c r="AY290" s="233" t="s">
        <v>133</v>
      </c>
    </row>
    <row r="291" s="13" customFormat="1">
      <c r="A291" s="13"/>
      <c r="B291" s="224"/>
      <c r="C291" s="225"/>
      <c r="D291" s="219" t="s">
        <v>144</v>
      </c>
      <c r="E291" s="226" t="s">
        <v>19</v>
      </c>
      <c r="F291" s="227" t="s">
        <v>146</v>
      </c>
      <c r="G291" s="225"/>
      <c r="H291" s="226" t="s">
        <v>19</v>
      </c>
      <c r="I291" s="228"/>
      <c r="J291" s="225"/>
      <c r="K291" s="225"/>
      <c r="L291" s="229"/>
      <c r="M291" s="230"/>
      <c r="N291" s="231"/>
      <c r="O291" s="231"/>
      <c r="P291" s="231"/>
      <c r="Q291" s="231"/>
      <c r="R291" s="231"/>
      <c r="S291" s="231"/>
      <c r="T291" s="23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3" t="s">
        <v>144</v>
      </c>
      <c r="AU291" s="233" t="s">
        <v>82</v>
      </c>
      <c r="AV291" s="13" t="s">
        <v>80</v>
      </c>
      <c r="AW291" s="13" t="s">
        <v>33</v>
      </c>
      <c r="AX291" s="13" t="s">
        <v>72</v>
      </c>
      <c r="AY291" s="233" t="s">
        <v>133</v>
      </c>
    </row>
    <row r="292" s="13" customFormat="1">
      <c r="A292" s="13"/>
      <c r="B292" s="224"/>
      <c r="C292" s="225"/>
      <c r="D292" s="219" t="s">
        <v>144</v>
      </c>
      <c r="E292" s="226" t="s">
        <v>19</v>
      </c>
      <c r="F292" s="227" t="s">
        <v>284</v>
      </c>
      <c r="G292" s="225"/>
      <c r="H292" s="226" t="s">
        <v>19</v>
      </c>
      <c r="I292" s="228"/>
      <c r="J292" s="225"/>
      <c r="K292" s="225"/>
      <c r="L292" s="229"/>
      <c r="M292" s="230"/>
      <c r="N292" s="231"/>
      <c r="O292" s="231"/>
      <c r="P292" s="231"/>
      <c r="Q292" s="231"/>
      <c r="R292" s="231"/>
      <c r="S292" s="231"/>
      <c r="T292" s="23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3" t="s">
        <v>144</v>
      </c>
      <c r="AU292" s="233" t="s">
        <v>82</v>
      </c>
      <c r="AV292" s="13" t="s">
        <v>80</v>
      </c>
      <c r="AW292" s="13" t="s">
        <v>33</v>
      </c>
      <c r="AX292" s="13" t="s">
        <v>72</v>
      </c>
      <c r="AY292" s="233" t="s">
        <v>133</v>
      </c>
    </row>
    <row r="293" s="14" customFormat="1">
      <c r="A293" s="14"/>
      <c r="B293" s="234"/>
      <c r="C293" s="235"/>
      <c r="D293" s="219" t="s">
        <v>144</v>
      </c>
      <c r="E293" s="236" t="s">
        <v>19</v>
      </c>
      <c r="F293" s="237" t="s">
        <v>82</v>
      </c>
      <c r="G293" s="235"/>
      <c r="H293" s="238">
        <v>2</v>
      </c>
      <c r="I293" s="239"/>
      <c r="J293" s="235"/>
      <c r="K293" s="235"/>
      <c r="L293" s="240"/>
      <c r="M293" s="241"/>
      <c r="N293" s="242"/>
      <c r="O293" s="242"/>
      <c r="P293" s="242"/>
      <c r="Q293" s="242"/>
      <c r="R293" s="242"/>
      <c r="S293" s="242"/>
      <c r="T293" s="24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4" t="s">
        <v>144</v>
      </c>
      <c r="AU293" s="244" t="s">
        <v>82</v>
      </c>
      <c r="AV293" s="14" t="s">
        <v>82</v>
      </c>
      <c r="AW293" s="14" t="s">
        <v>33</v>
      </c>
      <c r="AX293" s="14" t="s">
        <v>72</v>
      </c>
      <c r="AY293" s="244" t="s">
        <v>133</v>
      </c>
    </row>
    <row r="294" s="13" customFormat="1">
      <c r="A294" s="13"/>
      <c r="B294" s="224"/>
      <c r="C294" s="225"/>
      <c r="D294" s="219" t="s">
        <v>144</v>
      </c>
      <c r="E294" s="226" t="s">
        <v>19</v>
      </c>
      <c r="F294" s="227" t="s">
        <v>276</v>
      </c>
      <c r="G294" s="225"/>
      <c r="H294" s="226" t="s">
        <v>19</v>
      </c>
      <c r="I294" s="228"/>
      <c r="J294" s="225"/>
      <c r="K294" s="225"/>
      <c r="L294" s="229"/>
      <c r="M294" s="230"/>
      <c r="N294" s="231"/>
      <c r="O294" s="231"/>
      <c r="P294" s="231"/>
      <c r="Q294" s="231"/>
      <c r="R294" s="231"/>
      <c r="S294" s="231"/>
      <c r="T294" s="23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3" t="s">
        <v>144</v>
      </c>
      <c r="AU294" s="233" t="s">
        <v>82</v>
      </c>
      <c r="AV294" s="13" t="s">
        <v>80</v>
      </c>
      <c r="AW294" s="13" t="s">
        <v>33</v>
      </c>
      <c r="AX294" s="13" t="s">
        <v>72</v>
      </c>
      <c r="AY294" s="233" t="s">
        <v>133</v>
      </c>
    </row>
    <row r="295" s="13" customFormat="1">
      <c r="A295" s="13"/>
      <c r="B295" s="224"/>
      <c r="C295" s="225"/>
      <c r="D295" s="219" t="s">
        <v>144</v>
      </c>
      <c r="E295" s="226" t="s">
        <v>19</v>
      </c>
      <c r="F295" s="227" t="s">
        <v>232</v>
      </c>
      <c r="G295" s="225"/>
      <c r="H295" s="226" t="s">
        <v>19</v>
      </c>
      <c r="I295" s="228"/>
      <c r="J295" s="225"/>
      <c r="K295" s="225"/>
      <c r="L295" s="229"/>
      <c r="M295" s="230"/>
      <c r="N295" s="231"/>
      <c r="O295" s="231"/>
      <c r="P295" s="231"/>
      <c r="Q295" s="231"/>
      <c r="R295" s="231"/>
      <c r="S295" s="231"/>
      <c r="T295" s="23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3" t="s">
        <v>144</v>
      </c>
      <c r="AU295" s="233" t="s">
        <v>82</v>
      </c>
      <c r="AV295" s="13" t="s">
        <v>80</v>
      </c>
      <c r="AW295" s="13" t="s">
        <v>33</v>
      </c>
      <c r="AX295" s="13" t="s">
        <v>72</v>
      </c>
      <c r="AY295" s="233" t="s">
        <v>133</v>
      </c>
    </row>
    <row r="296" s="13" customFormat="1">
      <c r="A296" s="13"/>
      <c r="B296" s="224"/>
      <c r="C296" s="225"/>
      <c r="D296" s="219" t="s">
        <v>144</v>
      </c>
      <c r="E296" s="226" t="s">
        <v>19</v>
      </c>
      <c r="F296" s="227" t="s">
        <v>146</v>
      </c>
      <c r="G296" s="225"/>
      <c r="H296" s="226" t="s">
        <v>19</v>
      </c>
      <c r="I296" s="228"/>
      <c r="J296" s="225"/>
      <c r="K296" s="225"/>
      <c r="L296" s="229"/>
      <c r="M296" s="230"/>
      <c r="N296" s="231"/>
      <c r="O296" s="231"/>
      <c r="P296" s="231"/>
      <c r="Q296" s="231"/>
      <c r="R296" s="231"/>
      <c r="S296" s="231"/>
      <c r="T296" s="23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3" t="s">
        <v>144</v>
      </c>
      <c r="AU296" s="233" t="s">
        <v>82</v>
      </c>
      <c r="AV296" s="13" t="s">
        <v>80</v>
      </c>
      <c r="AW296" s="13" t="s">
        <v>33</v>
      </c>
      <c r="AX296" s="13" t="s">
        <v>72</v>
      </c>
      <c r="AY296" s="233" t="s">
        <v>133</v>
      </c>
    </row>
    <row r="297" s="13" customFormat="1">
      <c r="A297" s="13"/>
      <c r="B297" s="224"/>
      <c r="C297" s="225"/>
      <c r="D297" s="219" t="s">
        <v>144</v>
      </c>
      <c r="E297" s="226" t="s">
        <v>19</v>
      </c>
      <c r="F297" s="227" t="s">
        <v>285</v>
      </c>
      <c r="G297" s="225"/>
      <c r="H297" s="226" t="s">
        <v>19</v>
      </c>
      <c r="I297" s="228"/>
      <c r="J297" s="225"/>
      <c r="K297" s="225"/>
      <c r="L297" s="229"/>
      <c r="M297" s="230"/>
      <c r="N297" s="231"/>
      <c r="O297" s="231"/>
      <c r="P297" s="231"/>
      <c r="Q297" s="231"/>
      <c r="R297" s="231"/>
      <c r="S297" s="231"/>
      <c r="T297" s="23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3" t="s">
        <v>144</v>
      </c>
      <c r="AU297" s="233" t="s">
        <v>82</v>
      </c>
      <c r="AV297" s="13" t="s">
        <v>80</v>
      </c>
      <c r="AW297" s="13" t="s">
        <v>33</v>
      </c>
      <c r="AX297" s="13" t="s">
        <v>72</v>
      </c>
      <c r="AY297" s="233" t="s">
        <v>133</v>
      </c>
    </row>
    <row r="298" s="14" customFormat="1">
      <c r="A298" s="14"/>
      <c r="B298" s="234"/>
      <c r="C298" s="235"/>
      <c r="D298" s="219" t="s">
        <v>144</v>
      </c>
      <c r="E298" s="236" t="s">
        <v>19</v>
      </c>
      <c r="F298" s="237" t="s">
        <v>82</v>
      </c>
      <c r="G298" s="235"/>
      <c r="H298" s="238">
        <v>2</v>
      </c>
      <c r="I298" s="239"/>
      <c r="J298" s="235"/>
      <c r="K298" s="235"/>
      <c r="L298" s="240"/>
      <c r="M298" s="241"/>
      <c r="N298" s="242"/>
      <c r="O298" s="242"/>
      <c r="P298" s="242"/>
      <c r="Q298" s="242"/>
      <c r="R298" s="242"/>
      <c r="S298" s="242"/>
      <c r="T298" s="24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4" t="s">
        <v>144</v>
      </c>
      <c r="AU298" s="244" t="s">
        <v>82</v>
      </c>
      <c r="AV298" s="14" t="s">
        <v>82</v>
      </c>
      <c r="AW298" s="14" t="s">
        <v>33</v>
      </c>
      <c r="AX298" s="14" t="s">
        <v>72</v>
      </c>
      <c r="AY298" s="244" t="s">
        <v>133</v>
      </c>
    </row>
    <row r="299" s="13" customFormat="1">
      <c r="A299" s="13"/>
      <c r="B299" s="224"/>
      <c r="C299" s="225"/>
      <c r="D299" s="219" t="s">
        <v>144</v>
      </c>
      <c r="E299" s="226" t="s">
        <v>19</v>
      </c>
      <c r="F299" s="227" t="s">
        <v>278</v>
      </c>
      <c r="G299" s="225"/>
      <c r="H299" s="226" t="s">
        <v>19</v>
      </c>
      <c r="I299" s="228"/>
      <c r="J299" s="225"/>
      <c r="K299" s="225"/>
      <c r="L299" s="229"/>
      <c r="M299" s="230"/>
      <c r="N299" s="231"/>
      <c r="O299" s="231"/>
      <c r="P299" s="231"/>
      <c r="Q299" s="231"/>
      <c r="R299" s="231"/>
      <c r="S299" s="231"/>
      <c r="T299" s="23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3" t="s">
        <v>144</v>
      </c>
      <c r="AU299" s="233" t="s">
        <v>82</v>
      </c>
      <c r="AV299" s="13" t="s">
        <v>80</v>
      </c>
      <c r="AW299" s="13" t="s">
        <v>33</v>
      </c>
      <c r="AX299" s="13" t="s">
        <v>72</v>
      </c>
      <c r="AY299" s="233" t="s">
        <v>133</v>
      </c>
    </row>
    <row r="300" s="13" customFormat="1">
      <c r="A300" s="13"/>
      <c r="B300" s="224"/>
      <c r="C300" s="225"/>
      <c r="D300" s="219" t="s">
        <v>144</v>
      </c>
      <c r="E300" s="226" t="s">
        <v>19</v>
      </c>
      <c r="F300" s="227" t="s">
        <v>232</v>
      </c>
      <c r="G300" s="225"/>
      <c r="H300" s="226" t="s">
        <v>19</v>
      </c>
      <c r="I300" s="228"/>
      <c r="J300" s="225"/>
      <c r="K300" s="225"/>
      <c r="L300" s="229"/>
      <c r="M300" s="230"/>
      <c r="N300" s="231"/>
      <c r="O300" s="231"/>
      <c r="P300" s="231"/>
      <c r="Q300" s="231"/>
      <c r="R300" s="231"/>
      <c r="S300" s="231"/>
      <c r="T300" s="23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3" t="s">
        <v>144</v>
      </c>
      <c r="AU300" s="233" t="s">
        <v>82</v>
      </c>
      <c r="AV300" s="13" t="s">
        <v>80</v>
      </c>
      <c r="AW300" s="13" t="s">
        <v>33</v>
      </c>
      <c r="AX300" s="13" t="s">
        <v>72</v>
      </c>
      <c r="AY300" s="233" t="s">
        <v>133</v>
      </c>
    </row>
    <row r="301" s="13" customFormat="1">
      <c r="A301" s="13"/>
      <c r="B301" s="224"/>
      <c r="C301" s="225"/>
      <c r="D301" s="219" t="s">
        <v>144</v>
      </c>
      <c r="E301" s="226" t="s">
        <v>19</v>
      </c>
      <c r="F301" s="227" t="s">
        <v>146</v>
      </c>
      <c r="G301" s="225"/>
      <c r="H301" s="226" t="s">
        <v>19</v>
      </c>
      <c r="I301" s="228"/>
      <c r="J301" s="225"/>
      <c r="K301" s="225"/>
      <c r="L301" s="229"/>
      <c r="M301" s="230"/>
      <c r="N301" s="231"/>
      <c r="O301" s="231"/>
      <c r="P301" s="231"/>
      <c r="Q301" s="231"/>
      <c r="R301" s="231"/>
      <c r="S301" s="231"/>
      <c r="T301" s="23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3" t="s">
        <v>144</v>
      </c>
      <c r="AU301" s="233" t="s">
        <v>82</v>
      </c>
      <c r="AV301" s="13" t="s">
        <v>80</v>
      </c>
      <c r="AW301" s="13" t="s">
        <v>33</v>
      </c>
      <c r="AX301" s="13" t="s">
        <v>72</v>
      </c>
      <c r="AY301" s="233" t="s">
        <v>133</v>
      </c>
    </row>
    <row r="302" s="13" customFormat="1">
      <c r="A302" s="13"/>
      <c r="B302" s="224"/>
      <c r="C302" s="225"/>
      <c r="D302" s="219" t="s">
        <v>144</v>
      </c>
      <c r="E302" s="226" t="s">
        <v>19</v>
      </c>
      <c r="F302" s="227" t="s">
        <v>285</v>
      </c>
      <c r="G302" s="225"/>
      <c r="H302" s="226" t="s">
        <v>19</v>
      </c>
      <c r="I302" s="228"/>
      <c r="J302" s="225"/>
      <c r="K302" s="225"/>
      <c r="L302" s="229"/>
      <c r="M302" s="230"/>
      <c r="N302" s="231"/>
      <c r="O302" s="231"/>
      <c r="P302" s="231"/>
      <c r="Q302" s="231"/>
      <c r="R302" s="231"/>
      <c r="S302" s="231"/>
      <c r="T302" s="23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3" t="s">
        <v>144</v>
      </c>
      <c r="AU302" s="233" t="s">
        <v>82</v>
      </c>
      <c r="AV302" s="13" t="s">
        <v>80</v>
      </c>
      <c r="AW302" s="13" t="s">
        <v>33</v>
      </c>
      <c r="AX302" s="13" t="s">
        <v>72</v>
      </c>
      <c r="AY302" s="233" t="s">
        <v>133</v>
      </c>
    </row>
    <row r="303" s="14" customFormat="1">
      <c r="A303" s="14"/>
      <c r="B303" s="234"/>
      <c r="C303" s="235"/>
      <c r="D303" s="219" t="s">
        <v>144</v>
      </c>
      <c r="E303" s="236" t="s">
        <v>19</v>
      </c>
      <c r="F303" s="237" t="s">
        <v>82</v>
      </c>
      <c r="G303" s="235"/>
      <c r="H303" s="238">
        <v>2</v>
      </c>
      <c r="I303" s="239"/>
      <c r="J303" s="235"/>
      <c r="K303" s="235"/>
      <c r="L303" s="240"/>
      <c r="M303" s="241"/>
      <c r="N303" s="242"/>
      <c r="O303" s="242"/>
      <c r="P303" s="242"/>
      <c r="Q303" s="242"/>
      <c r="R303" s="242"/>
      <c r="S303" s="242"/>
      <c r="T303" s="24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4" t="s">
        <v>144</v>
      </c>
      <c r="AU303" s="244" t="s">
        <v>82</v>
      </c>
      <c r="AV303" s="14" t="s">
        <v>82</v>
      </c>
      <c r="AW303" s="14" t="s">
        <v>33</v>
      </c>
      <c r="AX303" s="14" t="s">
        <v>72</v>
      </c>
      <c r="AY303" s="244" t="s">
        <v>133</v>
      </c>
    </row>
    <row r="304" s="13" customFormat="1">
      <c r="A304" s="13"/>
      <c r="B304" s="224"/>
      <c r="C304" s="225"/>
      <c r="D304" s="219" t="s">
        <v>144</v>
      </c>
      <c r="E304" s="226" t="s">
        <v>19</v>
      </c>
      <c r="F304" s="227" t="s">
        <v>282</v>
      </c>
      <c r="G304" s="225"/>
      <c r="H304" s="226" t="s">
        <v>19</v>
      </c>
      <c r="I304" s="228"/>
      <c r="J304" s="225"/>
      <c r="K304" s="225"/>
      <c r="L304" s="229"/>
      <c r="M304" s="230"/>
      <c r="N304" s="231"/>
      <c r="O304" s="231"/>
      <c r="P304" s="231"/>
      <c r="Q304" s="231"/>
      <c r="R304" s="231"/>
      <c r="S304" s="231"/>
      <c r="T304" s="23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3" t="s">
        <v>144</v>
      </c>
      <c r="AU304" s="233" t="s">
        <v>82</v>
      </c>
      <c r="AV304" s="13" t="s">
        <v>80</v>
      </c>
      <c r="AW304" s="13" t="s">
        <v>33</v>
      </c>
      <c r="AX304" s="13" t="s">
        <v>72</v>
      </c>
      <c r="AY304" s="233" t="s">
        <v>133</v>
      </c>
    </row>
    <row r="305" s="15" customFormat="1">
      <c r="A305" s="15"/>
      <c r="B305" s="245"/>
      <c r="C305" s="246"/>
      <c r="D305" s="219" t="s">
        <v>144</v>
      </c>
      <c r="E305" s="247" t="s">
        <v>19</v>
      </c>
      <c r="F305" s="248" t="s">
        <v>149</v>
      </c>
      <c r="G305" s="246"/>
      <c r="H305" s="249">
        <v>6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55" t="s">
        <v>144</v>
      </c>
      <c r="AU305" s="255" t="s">
        <v>82</v>
      </c>
      <c r="AV305" s="15" t="s">
        <v>140</v>
      </c>
      <c r="AW305" s="15" t="s">
        <v>33</v>
      </c>
      <c r="AX305" s="15" t="s">
        <v>80</v>
      </c>
      <c r="AY305" s="255" t="s">
        <v>133</v>
      </c>
    </row>
    <row r="306" s="2" customFormat="1" ht="16.5" customHeight="1">
      <c r="A306" s="40"/>
      <c r="B306" s="41"/>
      <c r="C306" s="206" t="s">
        <v>216</v>
      </c>
      <c r="D306" s="206" t="s">
        <v>136</v>
      </c>
      <c r="E306" s="207" t="s">
        <v>293</v>
      </c>
      <c r="F306" s="208" t="s">
        <v>294</v>
      </c>
      <c r="G306" s="209" t="s">
        <v>152</v>
      </c>
      <c r="H306" s="210">
        <v>2</v>
      </c>
      <c r="I306" s="211"/>
      <c r="J306" s="212">
        <f>ROUND(I306*H306,2)</f>
        <v>0</v>
      </c>
      <c r="K306" s="208" t="s">
        <v>153</v>
      </c>
      <c r="L306" s="46"/>
      <c r="M306" s="213" t="s">
        <v>19</v>
      </c>
      <c r="N306" s="214" t="s">
        <v>43</v>
      </c>
      <c r="O306" s="86"/>
      <c r="P306" s="215">
        <f>O306*H306</f>
        <v>0</v>
      </c>
      <c r="Q306" s="215">
        <v>0</v>
      </c>
      <c r="R306" s="215">
        <f>Q306*H306</f>
        <v>0</v>
      </c>
      <c r="S306" s="215">
        <v>0</v>
      </c>
      <c r="T306" s="216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7" t="s">
        <v>140</v>
      </c>
      <c r="AT306" s="217" t="s">
        <v>136</v>
      </c>
      <c r="AU306" s="217" t="s">
        <v>82</v>
      </c>
      <c r="AY306" s="19" t="s">
        <v>133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9" t="s">
        <v>80</v>
      </c>
      <c r="BK306" s="218">
        <f>ROUND(I306*H306,2)</f>
        <v>0</v>
      </c>
      <c r="BL306" s="19" t="s">
        <v>140</v>
      </c>
      <c r="BM306" s="217" t="s">
        <v>295</v>
      </c>
    </row>
    <row r="307" s="2" customFormat="1">
      <c r="A307" s="40"/>
      <c r="B307" s="41"/>
      <c r="C307" s="42"/>
      <c r="D307" s="219" t="s">
        <v>142</v>
      </c>
      <c r="E307" s="42"/>
      <c r="F307" s="220" t="s">
        <v>296</v>
      </c>
      <c r="G307" s="42"/>
      <c r="H307" s="42"/>
      <c r="I307" s="221"/>
      <c r="J307" s="42"/>
      <c r="K307" s="42"/>
      <c r="L307" s="46"/>
      <c r="M307" s="222"/>
      <c r="N307" s="223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142</v>
      </c>
      <c r="AU307" s="19" t="s">
        <v>82</v>
      </c>
    </row>
    <row r="308" s="13" customFormat="1">
      <c r="A308" s="13"/>
      <c r="B308" s="224"/>
      <c r="C308" s="225"/>
      <c r="D308" s="219" t="s">
        <v>144</v>
      </c>
      <c r="E308" s="226" t="s">
        <v>19</v>
      </c>
      <c r="F308" s="227" t="s">
        <v>232</v>
      </c>
      <c r="G308" s="225"/>
      <c r="H308" s="226" t="s">
        <v>19</v>
      </c>
      <c r="I308" s="228"/>
      <c r="J308" s="225"/>
      <c r="K308" s="225"/>
      <c r="L308" s="229"/>
      <c r="M308" s="230"/>
      <c r="N308" s="231"/>
      <c r="O308" s="231"/>
      <c r="P308" s="231"/>
      <c r="Q308" s="231"/>
      <c r="R308" s="231"/>
      <c r="S308" s="231"/>
      <c r="T308" s="23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3" t="s">
        <v>144</v>
      </c>
      <c r="AU308" s="233" t="s">
        <v>82</v>
      </c>
      <c r="AV308" s="13" t="s">
        <v>80</v>
      </c>
      <c r="AW308" s="13" t="s">
        <v>33</v>
      </c>
      <c r="AX308" s="13" t="s">
        <v>72</v>
      </c>
      <c r="AY308" s="233" t="s">
        <v>133</v>
      </c>
    </row>
    <row r="309" s="13" customFormat="1">
      <c r="A309" s="13"/>
      <c r="B309" s="224"/>
      <c r="C309" s="225"/>
      <c r="D309" s="219" t="s">
        <v>144</v>
      </c>
      <c r="E309" s="226" t="s">
        <v>19</v>
      </c>
      <c r="F309" s="227" t="s">
        <v>146</v>
      </c>
      <c r="G309" s="225"/>
      <c r="H309" s="226" t="s">
        <v>19</v>
      </c>
      <c r="I309" s="228"/>
      <c r="J309" s="225"/>
      <c r="K309" s="225"/>
      <c r="L309" s="229"/>
      <c r="M309" s="230"/>
      <c r="N309" s="231"/>
      <c r="O309" s="231"/>
      <c r="P309" s="231"/>
      <c r="Q309" s="231"/>
      <c r="R309" s="231"/>
      <c r="S309" s="231"/>
      <c r="T309" s="23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3" t="s">
        <v>144</v>
      </c>
      <c r="AU309" s="233" t="s">
        <v>82</v>
      </c>
      <c r="AV309" s="13" t="s">
        <v>80</v>
      </c>
      <c r="AW309" s="13" t="s">
        <v>33</v>
      </c>
      <c r="AX309" s="13" t="s">
        <v>72</v>
      </c>
      <c r="AY309" s="233" t="s">
        <v>133</v>
      </c>
    </row>
    <row r="310" s="13" customFormat="1">
      <c r="A310" s="13"/>
      <c r="B310" s="224"/>
      <c r="C310" s="225"/>
      <c r="D310" s="219" t="s">
        <v>144</v>
      </c>
      <c r="E310" s="226" t="s">
        <v>19</v>
      </c>
      <c r="F310" s="227" t="s">
        <v>297</v>
      </c>
      <c r="G310" s="225"/>
      <c r="H310" s="226" t="s">
        <v>19</v>
      </c>
      <c r="I310" s="228"/>
      <c r="J310" s="225"/>
      <c r="K310" s="225"/>
      <c r="L310" s="229"/>
      <c r="M310" s="230"/>
      <c r="N310" s="231"/>
      <c r="O310" s="231"/>
      <c r="P310" s="231"/>
      <c r="Q310" s="231"/>
      <c r="R310" s="231"/>
      <c r="S310" s="231"/>
      <c r="T310" s="23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3" t="s">
        <v>144</v>
      </c>
      <c r="AU310" s="233" t="s">
        <v>82</v>
      </c>
      <c r="AV310" s="13" t="s">
        <v>80</v>
      </c>
      <c r="AW310" s="13" t="s">
        <v>33</v>
      </c>
      <c r="AX310" s="13" t="s">
        <v>72</v>
      </c>
      <c r="AY310" s="233" t="s">
        <v>133</v>
      </c>
    </row>
    <row r="311" s="14" customFormat="1">
      <c r="A311" s="14"/>
      <c r="B311" s="234"/>
      <c r="C311" s="235"/>
      <c r="D311" s="219" t="s">
        <v>144</v>
      </c>
      <c r="E311" s="236" t="s">
        <v>19</v>
      </c>
      <c r="F311" s="237" t="s">
        <v>80</v>
      </c>
      <c r="G311" s="235"/>
      <c r="H311" s="238">
        <v>1</v>
      </c>
      <c r="I311" s="239"/>
      <c r="J311" s="235"/>
      <c r="K311" s="235"/>
      <c r="L311" s="240"/>
      <c r="M311" s="241"/>
      <c r="N311" s="242"/>
      <c r="O311" s="242"/>
      <c r="P311" s="242"/>
      <c r="Q311" s="242"/>
      <c r="R311" s="242"/>
      <c r="S311" s="242"/>
      <c r="T311" s="24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4" t="s">
        <v>144</v>
      </c>
      <c r="AU311" s="244" t="s">
        <v>82</v>
      </c>
      <c r="AV311" s="14" t="s">
        <v>82</v>
      </c>
      <c r="AW311" s="14" t="s">
        <v>33</v>
      </c>
      <c r="AX311" s="14" t="s">
        <v>72</v>
      </c>
      <c r="AY311" s="244" t="s">
        <v>133</v>
      </c>
    </row>
    <row r="312" s="13" customFormat="1">
      <c r="A312" s="13"/>
      <c r="B312" s="224"/>
      <c r="C312" s="225"/>
      <c r="D312" s="219" t="s">
        <v>144</v>
      </c>
      <c r="E312" s="226" t="s">
        <v>19</v>
      </c>
      <c r="F312" s="227" t="s">
        <v>278</v>
      </c>
      <c r="G312" s="225"/>
      <c r="H312" s="226" t="s">
        <v>19</v>
      </c>
      <c r="I312" s="228"/>
      <c r="J312" s="225"/>
      <c r="K312" s="225"/>
      <c r="L312" s="229"/>
      <c r="M312" s="230"/>
      <c r="N312" s="231"/>
      <c r="O312" s="231"/>
      <c r="P312" s="231"/>
      <c r="Q312" s="231"/>
      <c r="R312" s="231"/>
      <c r="S312" s="231"/>
      <c r="T312" s="23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3" t="s">
        <v>144</v>
      </c>
      <c r="AU312" s="233" t="s">
        <v>82</v>
      </c>
      <c r="AV312" s="13" t="s">
        <v>80</v>
      </c>
      <c r="AW312" s="13" t="s">
        <v>33</v>
      </c>
      <c r="AX312" s="13" t="s">
        <v>72</v>
      </c>
      <c r="AY312" s="233" t="s">
        <v>133</v>
      </c>
    </row>
    <row r="313" s="13" customFormat="1">
      <c r="A313" s="13"/>
      <c r="B313" s="224"/>
      <c r="C313" s="225"/>
      <c r="D313" s="219" t="s">
        <v>144</v>
      </c>
      <c r="E313" s="226" t="s">
        <v>19</v>
      </c>
      <c r="F313" s="227" t="s">
        <v>232</v>
      </c>
      <c r="G313" s="225"/>
      <c r="H313" s="226" t="s">
        <v>19</v>
      </c>
      <c r="I313" s="228"/>
      <c r="J313" s="225"/>
      <c r="K313" s="225"/>
      <c r="L313" s="229"/>
      <c r="M313" s="230"/>
      <c r="N313" s="231"/>
      <c r="O313" s="231"/>
      <c r="P313" s="231"/>
      <c r="Q313" s="231"/>
      <c r="R313" s="231"/>
      <c r="S313" s="231"/>
      <c r="T313" s="23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3" t="s">
        <v>144</v>
      </c>
      <c r="AU313" s="233" t="s">
        <v>82</v>
      </c>
      <c r="AV313" s="13" t="s">
        <v>80</v>
      </c>
      <c r="AW313" s="13" t="s">
        <v>33</v>
      </c>
      <c r="AX313" s="13" t="s">
        <v>72</v>
      </c>
      <c r="AY313" s="233" t="s">
        <v>133</v>
      </c>
    </row>
    <row r="314" s="13" customFormat="1">
      <c r="A314" s="13"/>
      <c r="B314" s="224"/>
      <c r="C314" s="225"/>
      <c r="D314" s="219" t="s">
        <v>144</v>
      </c>
      <c r="E314" s="226" t="s">
        <v>19</v>
      </c>
      <c r="F314" s="227" t="s">
        <v>146</v>
      </c>
      <c r="G314" s="225"/>
      <c r="H314" s="226" t="s">
        <v>19</v>
      </c>
      <c r="I314" s="228"/>
      <c r="J314" s="225"/>
      <c r="K314" s="225"/>
      <c r="L314" s="229"/>
      <c r="M314" s="230"/>
      <c r="N314" s="231"/>
      <c r="O314" s="231"/>
      <c r="P314" s="231"/>
      <c r="Q314" s="231"/>
      <c r="R314" s="231"/>
      <c r="S314" s="231"/>
      <c r="T314" s="23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3" t="s">
        <v>144</v>
      </c>
      <c r="AU314" s="233" t="s">
        <v>82</v>
      </c>
      <c r="AV314" s="13" t="s">
        <v>80</v>
      </c>
      <c r="AW314" s="13" t="s">
        <v>33</v>
      </c>
      <c r="AX314" s="13" t="s">
        <v>72</v>
      </c>
      <c r="AY314" s="233" t="s">
        <v>133</v>
      </c>
    </row>
    <row r="315" s="13" customFormat="1">
      <c r="A315" s="13"/>
      <c r="B315" s="224"/>
      <c r="C315" s="225"/>
      <c r="D315" s="219" t="s">
        <v>144</v>
      </c>
      <c r="E315" s="226" t="s">
        <v>19</v>
      </c>
      <c r="F315" s="227" t="s">
        <v>297</v>
      </c>
      <c r="G315" s="225"/>
      <c r="H315" s="226" t="s">
        <v>19</v>
      </c>
      <c r="I315" s="228"/>
      <c r="J315" s="225"/>
      <c r="K315" s="225"/>
      <c r="L315" s="229"/>
      <c r="M315" s="230"/>
      <c r="N315" s="231"/>
      <c r="O315" s="231"/>
      <c r="P315" s="231"/>
      <c r="Q315" s="231"/>
      <c r="R315" s="231"/>
      <c r="S315" s="231"/>
      <c r="T315" s="23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3" t="s">
        <v>144</v>
      </c>
      <c r="AU315" s="233" t="s">
        <v>82</v>
      </c>
      <c r="AV315" s="13" t="s">
        <v>80</v>
      </c>
      <c r="AW315" s="13" t="s">
        <v>33</v>
      </c>
      <c r="AX315" s="13" t="s">
        <v>72</v>
      </c>
      <c r="AY315" s="233" t="s">
        <v>133</v>
      </c>
    </row>
    <row r="316" s="14" customFormat="1">
      <c r="A316" s="14"/>
      <c r="B316" s="234"/>
      <c r="C316" s="235"/>
      <c r="D316" s="219" t="s">
        <v>144</v>
      </c>
      <c r="E316" s="236" t="s">
        <v>19</v>
      </c>
      <c r="F316" s="237" t="s">
        <v>80</v>
      </c>
      <c r="G316" s="235"/>
      <c r="H316" s="238">
        <v>1</v>
      </c>
      <c r="I316" s="239"/>
      <c r="J316" s="235"/>
      <c r="K316" s="235"/>
      <c r="L316" s="240"/>
      <c r="M316" s="241"/>
      <c r="N316" s="242"/>
      <c r="O316" s="242"/>
      <c r="P316" s="242"/>
      <c r="Q316" s="242"/>
      <c r="R316" s="242"/>
      <c r="S316" s="242"/>
      <c r="T316" s="24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4" t="s">
        <v>144</v>
      </c>
      <c r="AU316" s="244" t="s">
        <v>82</v>
      </c>
      <c r="AV316" s="14" t="s">
        <v>82</v>
      </c>
      <c r="AW316" s="14" t="s">
        <v>33</v>
      </c>
      <c r="AX316" s="14" t="s">
        <v>72</v>
      </c>
      <c r="AY316" s="244" t="s">
        <v>133</v>
      </c>
    </row>
    <row r="317" s="13" customFormat="1">
      <c r="A317" s="13"/>
      <c r="B317" s="224"/>
      <c r="C317" s="225"/>
      <c r="D317" s="219" t="s">
        <v>144</v>
      </c>
      <c r="E317" s="226" t="s">
        <v>19</v>
      </c>
      <c r="F317" s="227" t="s">
        <v>282</v>
      </c>
      <c r="G317" s="225"/>
      <c r="H317" s="226" t="s">
        <v>19</v>
      </c>
      <c r="I317" s="228"/>
      <c r="J317" s="225"/>
      <c r="K317" s="225"/>
      <c r="L317" s="229"/>
      <c r="M317" s="230"/>
      <c r="N317" s="231"/>
      <c r="O317" s="231"/>
      <c r="P317" s="231"/>
      <c r="Q317" s="231"/>
      <c r="R317" s="231"/>
      <c r="S317" s="231"/>
      <c r="T317" s="23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3" t="s">
        <v>144</v>
      </c>
      <c r="AU317" s="233" t="s">
        <v>82</v>
      </c>
      <c r="AV317" s="13" t="s">
        <v>80</v>
      </c>
      <c r="AW317" s="13" t="s">
        <v>33</v>
      </c>
      <c r="AX317" s="13" t="s">
        <v>72</v>
      </c>
      <c r="AY317" s="233" t="s">
        <v>133</v>
      </c>
    </row>
    <row r="318" s="15" customFormat="1">
      <c r="A318" s="15"/>
      <c r="B318" s="245"/>
      <c r="C318" s="246"/>
      <c r="D318" s="219" t="s">
        <v>144</v>
      </c>
      <c r="E318" s="247" t="s">
        <v>19</v>
      </c>
      <c r="F318" s="248" t="s">
        <v>149</v>
      </c>
      <c r="G318" s="246"/>
      <c r="H318" s="249">
        <v>2</v>
      </c>
      <c r="I318" s="250"/>
      <c r="J318" s="246"/>
      <c r="K318" s="246"/>
      <c r="L318" s="251"/>
      <c r="M318" s="252"/>
      <c r="N318" s="253"/>
      <c r="O318" s="253"/>
      <c r="P318" s="253"/>
      <c r="Q318" s="253"/>
      <c r="R318" s="253"/>
      <c r="S318" s="253"/>
      <c r="T318" s="254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55" t="s">
        <v>144</v>
      </c>
      <c r="AU318" s="255" t="s">
        <v>82</v>
      </c>
      <c r="AV318" s="15" t="s">
        <v>140</v>
      </c>
      <c r="AW318" s="15" t="s">
        <v>33</v>
      </c>
      <c r="AX318" s="15" t="s">
        <v>80</v>
      </c>
      <c r="AY318" s="255" t="s">
        <v>133</v>
      </c>
    </row>
    <row r="319" s="2" customFormat="1" ht="16.5" customHeight="1">
      <c r="A319" s="40"/>
      <c r="B319" s="41"/>
      <c r="C319" s="270" t="s">
        <v>298</v>
      </c>
      <c r="D319" s="270" t="s">
        <v>286</v>
      </c>
      <c r="E319" s="271" t="s">
        <v>299</v>
      </c>
      <c r="F319" s="272" t="s">
        <v>300</v>
      </c>
      <c r="G319" s="273" t="s">
        <v>152</v>
      </c>
      <c r="H319" s="274">
        <v>2</v>
      </c>
      <c r="I319" s="275"/>
      <c r="J319" s="276">
        <f>ROUND(I319*H319,2)</f>
        <v>0</v>
      </c>
      <c r="K319" s="272" t="s">
        <v>153</v>
      </c>
      <c r="L319" s="277"/>
      <c r="M319" s="278" t="s">
        <v>19</v>
      </c>
      <c r="N319" s="279" t="s">
        <v>43</v>
      </c>
      <c r="O319" s="86"/>
      <c r="P319" s="215">
        <f>O319*H319</f>
        <v>0</v>
      </c>
      <c r="Q319" s="215">
        <v>0</v>
      </c>
      <c r="R319" s="215">
        <f>Q319*H319</f>
        <v>0</v>
      </c>
      <c r="S319" s="215">
        <v>0</v>
      </c>
      <c r="T319" s="216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7" t="s">
        <v>197</v>
      </c>
      <c r="AT319" s="217" t="s">
        <v>286</v>
      </c>
      <c r="AU319" s="217" t="s">
        <v>82</v>
      </c>
      <c r="AY319" s="19" t="s">
        <v>133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9" t="s">
        <v>80</v>
      </c>
      <c r="BK319" s="218">
        <f>ROUND(I319*H319,2)</f>
        <v>0</v>
      </c>
      <c r="BL319" s="19" t="s">
        <v>140</v>
      </c>
      <c r="BM319" s="217" t="s">
        <v>301</v>
      </c>
    </row>
    <row r="320" s="2" customFormat="1">
      <c r="A320" s="40"/>
      <c r="B320" s="41"/>
      <c r="C320" s="42"/>
      <c r="D320" s="219" t="s">
        <v>142</v>
      </c>
      <c r="E320" s="42"/>
      <c r="F320" s="220" t="s">
        <v>300</v>
      </c>
      <c r="G320" s="42"/>
      <c r="H320" s="42"/>
      <c r="I320" s="221"/>
      <c r="J320" s="42"/>
      <c r="K320" s="42"/>
      <c r="L320" s="46"/>
      <c r="M320" s="222"/>
      <c r="N320" s="223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142</v>
      </c>
      <c r="AU320" s="19" t="s">
        <v>82</v>
      </c>
    </row>
    <row r="321" s="13" customFormat="1">
      <c r="A321" s="13"/>
      <c r="B321" s="224"/>
      <c r="C321" s="225"/>
      <c r="D321" s="219" t="s">
        <v>144</v>
      </c>
      <c r="E321" s="226" t="s">
        <v>19</v>
      </c>
      <c r="F321" s="227" t="s">
        <v>232</v>
      </c>
      <c r="G321" s="225"/>
      <c r="H321" s="226" t="s">
        <v>19</v>
      </c>
      <c r="I321" s="228"/>
      <c r="J321" s="225"/>
      <c r="K321" s="225"/>
      <c r="L321" s="229"/>
      <c r="M321" s="230"/>
      <c r="N321" s="231"/>
      <c r="O321" s="231"/>
      <c r="P321" s="231"/>
      <c r="Q321" s="231"/>
      <c r="R321" s="231"/>
      <c r="S321" s="231"/>
      <c r="T321" s="23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3" t="s">
        <v>144</v>
      </c>
      <c r="AU321" s="233" t="s">
        <v>82</v>
      </c>
      <c r="AV321" s="13" t="s">
        <v>80</v>
      </c>
      <c r="AW321" s="13" t="s">
        <v>33</v>
      </c>
      <c r="AX321" s="13" t="s">
        <v>72</v>
      </c>
      <c r="AY321" s="233" t="s">
        <v>133</v>
      </c>
    </row>
    <row r="322" s="13" customFormat="1">
      <c r="A322" s="13"/>
      <c r="B322" s="224"/>
      <c r="C322" s="225"/>
      <c r="D322" s="219" t="s">
        <v>144</v>
      </c>
      <c r="E322" s="226" t="s">
        <v>19</v>
      </c>
      <c r="F322" s="227" t="s">
        <v>146</v>
      </c>
      <c r="G322" s="225"/>
      <c r="H322" s="226" t="s">
        <v>19</v>
      </c>
      <c r="I322" s="228"/>
      <c r="J322" s="225"/>
      <c r="K322" s="225"/>
      <c r="L322" s="229"/>
      <c r="M322" s="230"/>
      <c r="N322" s="231"/>
      <c r="O322" s="231"/>
      <c r="P322" s="231"/>
      <c r="Q322" s="231"/>
      <c r="R322" s="231"/>
      <c r="S322" s="231"/>
      <c r="T322" s="23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3" t="s">
        <v>144</v>
      </c>
      <c r="AU322" s="233" t="s">
        <v>82</v>
      </c>
      <c r="AV322" s="13" t="s">
        <v>80</v>
      </c>
      <c r="AW322" s="13" t="s">
        <v>33</v>
      </c>
      <c r="AX322" s="13" t="s">
        <v>72</v>
      </c>
      <c r="AY322" s="233" t="s">
        <v>133</v>
      </c>
    </row>
    <row r="323" s="13" customFormat="1">
      <c r="A323" s="13"/>
      <c r="B323" s="224"/>
      <c r="C323" s="225"/>
      <c r="D323" s="219" t="s">
        <v>144</v>
      </c>
      <c r="E323" s="226" t="s">
        <v>19</v>
      </c>
      <c r="F323" s="227" t="s">
        <v>297</v>
      </c>
      <c r="G323" s="225"/>
      <c r="H323" s="226" t="s">
        <v>19</v>
      </c>
      <c r="I323" s="228"/>
      <c r="J323" s="225"/>
      <c r="K323" s="225"/>
      <c r="L323" s="229"/>
      <c r="M323" s="230"/>
      <c r="N323" s="231"/>
      <c r="O323" s="231"/>
      <c r="P323" s="231"/>
      <c r="Q323" s="231"/>
      <c r="R323" s="231"/>
      <c r="S323" s="231"/>
      <c r="T323" s="23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3" t="s">
        <v>144</v>
      </c>
      <c r="AU323" s="233" t="s">
        <v>82</v>
      </c>
      <c r="AV323" s="13" t="s">
        <v>80</v>
      </c>
      <c r="AW323" s="13" t="s">
        <v>33</v>
      </c>
      <c r="AX323" s="13" t="s">
        <v>72</v>
      </c>
      <c r="AY323" s="233" t="s">
        <v>133</v>
      </c>
    </row>
    <row r="324" s="14" customFormat="1">
      <c r="A324" s="14"/>
      <c r="B324" s="234"/>
      <c r="C324" s="235"/>
      <c r="D324" s="219" t="s">
        <v>144</v>
      </c>
      <c r="E324" s="236" t="s">
        <v>19</v>
      </c>
      <c r="F324" s="237" t="s">
        <v>80</v>
      </c>
      <c r="G324" s="235"/>
      <c r="H324" s="238">
        <v>1</v>
      </c>
      <c r="I324" s="239"/>
      <c r="J324" s="235"/>
      <c r="K324" s="235"/>
      <c r="L324" s="240"/>
      <c r="M324" s="241"/>
      <c r="N324" s="242"/>
      <c r="O324" s="242"/>
      <c r="P324" s="242"/>
      <c r="Q324" s="242"/>
      <c r="R324" s="242"/>
      <c r="S324" s="242"/>
      <c r="T324" s="24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4" t="s">
        <v>144</v>
      </c>
      <c r="AU324" s="244" t="s">
        <v>82</v>
      </c>
      <c r="AV324" s="14" t="s">
        <v>82</v>
      </c>
      <c r="AW324" s="14" t="s">
        <v>33</v>
      </c>
      <c r="AX324" s="14" t="s">
        <v>72</v>
      </c>
      <c r="AY324" s="244" t="s">
        <v>133</v>
      </c>
    </row>
    <row r="325" s="13" customFormat="1">
      <c r="A325" s="13"/>
      <c r="B325" s="224"/>
      <c r="C325" s="225"/>
      <c r="D325" s="219" t="s">
        <v>144</v>
      </c>
      <c r="E325" s="226" t="s">
        <v>19</v>
      </c>
      <c r="F325" s="227" t="s">
        <v>278</v>
      </c>
      <c r="G325" s="225"/>
      <c r="H325" s="226" t="s">
        <v>19</v>
      </c>
      <c r="I325" s="228"/>
      <c r="J325" s="225"/>
      <c r="K325" s="225"/>
      <c r="L325" s="229"/>
      <c r="M325" s="230"/>
      <c r="N325" s="231"/>
      <c r="O325" s="231"/>
      <c r="P325" s="231"/>
      <c r="Q325" s="231"/>
      <c r="R325" s="231"/>
      <c r="S325" s="231"/>
      <c r="T325" s="23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3" t="s">
        <v>144</v>
      </c>
      <c r="AU325" s="233" t="s">
        <v>82</v>
      </c>
      <c r="AV325" s="13" t="s">
        <v>80</v>
      </c>
      <c r="AW325" s="13" t="s">
        <v>33</v>
      </c>
      <c r="AX325" s="13" t="s">
        <v>72</v>
      </c>
      <c r="AY325" s="233" t="s">
        <v>133</v>
      </c>
    </row>
    <row r="326" s="13" customFormat="1">
      <c r="A326" s="13"/>
      <c r="B326" s="224"/>
      <c r="C326" s="225"/>
      <c r="D326" s="219" t="s">
        <v>144</v>
      </c>
      <c r="E326" s="226" t="s">
        <v>19</v>
      </c>
      <c r="F326" s="227" t="s">
        <v>232</v>
      </c>
      <c r="G326" s="225"/>
      <c r="H326" s="226" t="s">
        <v>19</v>
      </c>
      <c r="I326" s="228"/>
      <c r="J326" s="225"/>
      <c r="K326" s="225"/>
      <c r="L326" s="229"/>
      <c r="M326" s="230"/>
      <c r="N326" s="231"/>
      <c r="O326" s="231"/>
      <c r="P326" s="231"/>
      <c r="Q326" s="231"/>
      <c r="R326" s="231"/>
      <c r="S326" s="231"/>
      <c r="T326" s="23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3" t="s">
        <v>144</v>
      </c>
      <c r="AU326" s="233" t="s">
        <v>82</v>
      </c>
      <c r="AV326" s="13" t="s">
        <v>80</v>
      </c>
      <c r="AW326" s="13" t="s">
        <v>33</v>
      </c>
      <c r="AX326" s="13" t="s">
        <v>72</v>
      </c>
      <c r="AY326" s="233" t="s">
        <v>133</v>
      </c>
    </row>
    <row r="327" s="13" customFormat="1">
      <c r="A327" s="13"/>
      <c r="B327" s="224"/>
      <c r="C327" s="225"/>
      <c r="D327" s="219" t="s">
        <v>144</v>
      </c>
      <c r="E327" s="226" t="s">
        <v>19</v>
      </c>
      <c r="F327" s="227" t="s">
        <v>146</v>
      </c>
      <c r="G327" s="225"/>
      <c r="H327" s="226" t="s">
        <v>19</v>
      </c>
      <c r="I327" s="228"/>
      <c r="J327" s="225"/>
      <c r="K327" s="225"/>
      <c r="L327" s="229"/>
      <c r="M327" s="230"/>
      <c r="N327" s="231"/>
      <c r="O327" s="231"/>
      <c r="P327" s="231"/>
      <c r="Q327" s="231"/>
      <c r="R327" s="231"/>
      <c r="S327" s="231"/>
      <c r="T327" s="23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3" t="s">
        <v>144</v>
      </c>
      <c r="AU327" s="233" t="s">
        <v>82</v>
      </c>
      <c r="AV327" s="13" t="s">
        <v>80</v>
      </c>
      <c r="AW327" s="13" t="s">
        <v>33</v>
      </c>
      <c r="AX327" s="13" t="s">
        <v>72</v>
      </c>
      <c r="AY327" s="233" t="s">
        <v>133</v>
      </c>
    </row>
    <row r="328" s="13" customFormat="1">
      <c r="A328" s="13"/>
      <c r="B328" s="224"/>
      <c r="C328" s="225"/>
      <c r="D328" s="219" t="s">
        <v>144</v>
      </c>
      <c r="E328" s="226" t="s">
        <v>19</v>
      </c>
      <c r="F328" s="227" t="s">
        <v>297</v>
      </c>
      <c r="G328" s="225"/>
      <c r="H328" s="226" t="s">
        <v>19</v>
      </c>
      <c r="I328" s="228"/>
      <c r="J328" s="225"/>
      <c r="K328" s="225"/>
      <c r="L328" s="229"/>
      <c r="M328" s="230"/>
      <c r="N328" s="231"/>
      <c r="O328" s="231"/>
      <c r="P328" s="231"/>
      <c r="Q328" s="231"/>
      <c r="R328" s="231"/>
      <c r="S328" s="231"/>
      <c r="T328" s="23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3" t="s">
        <v>144</v>
      </c>
      <c r="AU328" s="233" t="s">
        <v>82</v>
      </c>
      <c r="AV328" s="13" t="s">
        <v>80</v>
      </c>
      <c r="AW328" s="13" t="s">
        <v>33</v>
      </c>
      <c r="AX328" s="13" t="s">
        <v>72</v>
      </c>
      <c r="AY328" s="233" t="s">
        <v>133</v>
      </c>
    </row>
    <row r="329" s="14" customFormat="1">
      <c r="A329" s="14"/>
      <c r="B329" s="234"/>
      <c r="C329" s="235"/>
      <c r="D329" s="219" t="s">
        <v>144</v>
      </c>
      <c r="E329" s="236" t="s">
        <v>19</v>
      </c>
      <c r="F329" s="237" t="s">
        <v>80</v>
      </c>
      <c r="G329" s="235"/>
      <c r="H329" s="238">
        <v>1</v>
      </c>
      <c r="I329" s="239"/>
      <c r="J329" s="235"/>
      <c r="K329" s="235"/>
      <c r="L329" s="240"/>
      <c r="M329" s="241"/>
      <c r="N329" s="242"/>
      <c r="O329" s="242"/>
      <c r="P329" s="242"/>
      <c r="Q329" s="242"/>
      <c r="R329" s="242"/>
      <c r="S329" s="242"/>
      <c r="T329" s="24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4" t="s">
        <v>144</v>
      </c>
      <c r="AU329" s="244" t="s">
        <v>82</v>
      </c>
      <c r="AV329" s="14" t="s">
        <v>82</v>
      </c>
      <c r="AW329" s="14" t="s">
        <v>33</v>
      </c>
      <c r="AX329" s="14" t="s">
        <v>72</v>
      </c>
      <c r="AY329" s="244" t="s">
        <v>133</v>
      </c>
    </row>
    <row r="330" s="13" customFormat="1">
      <c r="A330" s="13"/>
      <c r="B330" s="224"/>
      <c r="C330" s="225"/>
      <c r="D330" s="219" t="s">
        <v>144</v>
      </c>
      <c r="E330" s="226" t="s">
        <v>19</v>
      </c>
      <c r="F330" s="227" t="s">
        <v>282</v>
      </c>
      <c r="G330" s="225"/>
      <c r="H330" s="226" t="s">
        <v>19</v>
      </c>
      <c r="I330" s="228"/>
      <c r="J330" s="225"/>
      <c r="K330" s="225"/>
      <c r="L330" s="229"/>
      <c r="M330" s="230"/>
      <c r="N330" s="231"/>
      <c r="O330" s="231"/>
      <c r="P330" s="231"/>
      <c r="Q330" s="231"/>
      <c r="R330" s="231"/>
      <c r="S330" s="231"/>
      <c r="T330" s="23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3" t="s">
        <v>144</v>
      </c>
      <c r="AU330" s="233" t="s">
        <v>82</v>
      </c>
      <c r="AV330" s="13" t="s">
        <v>80</v>
      </c>
      <c r="AW330" s="13" t="s">
        <v>33</v>
      </c>
      <c r="AX330" s="13" t="s">
        <v>72</v>
      </c>
      <c r="AY330" s="233" t="s">
        <v>133</v>
      </c>
    </row>
    <row r="331" s="15" customFormat="1">
      <c r="A331" s="15"/>
      <c r="B331" s="245"/>
      <c r="C331" s="246"/>
      <c r="D331" s="219" t="s">
        <v>144</v>
      </c>
      <c r="E331" s="247" t="s">
        <v>19</v>
      </c>
      <c r="F331" s="248" t="s">
        <v>149</v>
      </c>
      <c r="G331" s="246"/>
      <c r="H331" s="249">
        <v>2</v>
      </c>
      <c r="I331" s="250"/>
      <c r="J331" s="246"/>
      <c r="K331" s="246"/>
      <c r="L331" s="251"/>
      <c r="M331" s="252"/>
      <c r="N331" s="253"/>
      <c r="O331" s="253"/>
      <c r="P331" s="253"/>
      <c r="Q331" s="253"/>
      <c r="R331" s="253"/>
      <c r="S331" s="253"/>
      <c r="T331" s="254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55" t="s">
        <v>144</v>
      </c>
      <c r="AU331" s="255" t="s">
        <v>82</v>
      </c>
      <c r="AV331" s="15" t="s">
        <v>140</v>
      </c>
      <c r="AW331" s="15" t="s">
        <v>33</v>
      </c>
      <c r="AX331" s="15" t="s">
        <v>80</v>
      </c>
      <c r="AY331" s="255" t="s">
        <v>133</v>
      </c>
    </row>
    <row r="332" s="2" customFormat="1" ht="16.5" customHeight="1">
      <c r="A332" s="40"/>
      <c r="B332" s="41"/>
      <c r="C332" s="206" t="s">
        <v>302</v>
      </c>
      <c r="D332" s="206" t="s">
        <v>136</v>
      </c>
      <c r="E332" s="207" t="s">
        <v>303</v>
      </c>
      <c r="F332" s="208" t="s">
        <v>304</v>
      </c>
      <c r="G332" s="209" t="s">
        <v>152</v>
      </c>
      <c r="H332" s="210">
        <v>1</v>
      </c>
      <c r="I332" s="211"/>
      <c r="J332" s="212">
        <f>ROUND(I332*H332,2)</f>
        <v>0</v>
      </c>
      <c r="K332" s="208" t="s">
        <v>153</v>
      </c>
      <c r="L332" s="46"/>
      <c r="M332" s="213" t="s">
        <v>19</v>
      </c>
      <c r="N332" s="214" t="s">
        <v>43</v>
      </c>
      <c r="O332" s="86"/>
      <c r="P332" s="215">
        <f>O332*H332</f>
        <v>0</v>
      </c>
      <c r="Q332" s="215">
        <v>0</v>
      </c>
      <c r="R332" s="215">
        <f>Q332*H332</f>
        <v>0</v>
      </c>
      <c r="S332" s="215">
        <v>0</v>
      </c>
      <c r="T332" s="216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17" t="s">
        <v>140</v>
      </c>
      <c r="AT332" s="217" t="s">
        <v>136</v>
      </c>
      <c r="AU332" s="217" t="s">
        <v>82</v>
      </c>
      <c r="AY332" s="19" t="s">
        <v>133</v>
      </c>
      <c r="BE332" s="218">
        <f>IF(N332="základní",J332,0)</f>
        <v>0</v>
      </c>
      <c r="BF332" s="218">
        <f>IF(N332="snížená",J332,0)</f>
        <v>0</v>
      </c>
      <c r="BG332" s="218">
        <f>IF(N332="zákl. přenesená",J332,0)</f>
        <v>0</v>
      </c>
      <c r="BH332" s="218">
        <f>IF(N332="sníž. přenesená",J332,0)</f>
        <v>0</v>
      </c>
      <c r="BI332" s="218">
        <f>IF(N332="nulová",J332,0)</f>
        <v>0</v>
      </c>
      <c r="BJ332" s="19" t="s">
        <v>80</v>
      </c>
      <c r="BK332" s="218">
        <f>ROUND(I332*H332,2)</f>
        <v>0</v>
      </c>
      <c r="BL332" s="19" t="s">
        <v>140</v>
      </c>
      <c r="BM332" s="217" t="s">
        <v>305</v>
      </c>
    </row>
    <row r="333" s="2" customFormat="1">
      <c r="A333" s="40"/>
      <c r="B333" s="41"/>
      <c r="C333" s="42"/>
      <c r="D333" s="219" t="s">
        <v>142</v>
      </c>
      <c r="E333" s="42"/>
      <c r="F333" s="220" t="s">
        <v>306</v>
      </c>
      <c r="G333" s="42"/>
      <c r="H333" s="42"/>
      <c r="I333" s="221"/>
      <c r="J333" s="42"/>
      <c r="K333" s="42"/>
      <c r="L333" s="46"/>
      <c r="M333" s="222"/>
      <c r="N333" s="223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142</v>
      </c>
      <c r="AU333" s="19" t="s">
        <v>82</v>
      </c>
    </row>
    <row r="334" s="13" customFormat="1">
      <c r="A334" s="13"/>
      <c r="B334" s="224"/>
      <c r="C334" s="225"/>
      <c r="D334" s="219" t="s">
        <v>144</v>
      </c>
      <c r="E334" s="226" t="s">
        <v>19</v>
      </c>
      <c r="F334" s="227" t="s">
        <v>232</v>
      </c>
      <c r="G334" s="225"/>
      <c r="H334" s="226" t="s">
        <v>19</v>
      </c>
      <c r="I334" s="228"/>
      <c r="J334" s="225"/>
      <c r="K334" s="225"/>
      <c r="L334" s="229"/>
      <c r="M334" s="230"/>
      <c r="N334" s="231"/>
      <c r="O334" s="231"/>
      <c r="P334" s="231"/>
      <c r="Q334" s="231"/>
      <c r="R334" s="231"/>
      <c r="S334" s="231"/>
      <c r="T334" s="23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3" t="s">
        <v>144</v>
      </c>
      <c r="AU334" s="233" t="s">
        <v>82</v>
      </c>
      <c r="AV334" s="13" t="s">
        <v>80</v>
      </c>
      <c r="AW334" s="13" t="s">
        <v>33</v>
      </c>
      <c r="AX334" s="13" t="s">
        <v>72</v>
      </c>
      <c r="AY334" s="233" t="s">
        <v>133</v>
      </c>
    </row>
    <row r="335" s="13" customFormat="1">
      <c r="A335" s="13"/>
      <c r="B335" s="224"/>
      <c r="C335" s="225"/>
      <c r="D335" s="219" t="s">
        <v>144</v>
      </c>
      <c r="E335" s="226" t="s">
        <v>19</v>
      </c>
      <c r="F335" s="227" t="s">
        <v>146</v>
      </c>
      <c r="G335" s="225"/>
      <c r="H335" s="226" t="s">
        <v>19</v>
      </c>
      <c r="I335" s="228"/>
      <c r="J335" s="225"/>
      <c r="K335" s="225"/>
      <c r="L335" s="229"/>
      <c r="M335" s="230"/>
      <c r="N335" s="231"/>
      <c r="O335" s="231"/>
      <c r="P335" s="231"/>
      <c r="Q335" s="231"/>
      <c r="R335" s="231"/>
      <c r="S335" s="231"/>
      <c r="T335" s="23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3" t="s">
        <v>144</v>
      </c>
      <c r="AU335" s="233" t="s">
        <v>82</v>
      </c>
      <c r="AV335" s="13" t="s">
        <v>80</v>
      </c>
      <c r="AW335" s="13" t="s">
        <v>33</v>
      </c>
      <c r="AX335" s="13" t="s">
        <v>72</v>
      </c>
      <c r="AY335" s="233" t="s">
        <v>133</v>
      </c>
    </row>
    <row r="336" s="13" customFormat="1">
      <c r="A336" s="13"/>
      <c r="B336" s="224"/>
      <c r="C336" s="225"/>
      <c r="D336" s="219" t="s">
        <v>144</v>
      </c>
      <c r="E336" s="226" t="s">
        <v>19</v>
      </c>
      <c r="F336" s="227" t="s">
        <v>307</v>
      </c>
      <c r="G336" s="225"/>
      <c r="H336" s="226" t="s">
        <v>19</v>
      </c>
      <c r="I336" s="228"/>
      <c r="J336" s="225"/>
      <c r="K336" s="225"/>
      <c r="L336" s="229"/>
      <c r="M336" s="230"/>
      <c r="N336" s="231"/>
      <c r="O336" s="231"/>
      <c r="P336" s="231"/>
      <c r="Q336" s="231"/>
      <c r="R336" s="231"/>
      <c r="S336" s="231"/>
      <c r="T336" s="23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3" t="s">
        <v>144</v>
      </c>
      <c r="AU336" s="233" t="s">
        <v>82</v>
      </c>
      <c r="AV336" s="13" t="s">
        <v>80</v>
      </c>
      <c r="AW336" s="13" t="s">
        <v>33</v>
      </c>
      <c r="AX336" s="13" t="s">
        <v>72</v>
      </c>
      <c r="AY336" s="233" t="s">
        <v>133</v>
      </c>
    </row>
    <row r="337" s="14" customFormat="1">
      <c r="A337" s="14"/>
      <c r="B337" s="234"/>
      <c r="C337" s="235"/>
      <c r="D337" s="219" t="s">
        <v>144</v>
      </c>
      <c r="E337" s="236" t="s">
        <v>19</v>
      </c>
      <c r="F337" s="237" t="s">
        <v>80</v>
      </c>
      <c r="G337" s="235"/>
      <c r="H337" s="238">
        <v>1</v>
      </c>
      <c r="I337" s="239"/>
      <c r="J337" s="235"/>
      <c r="K337" s="235"/>
      <c r="L337" s="240"/>
      <c r="M337" s="241"/>
      <c r="N337" s="242"/>
      <c r="O337" s="242"/>
      <c r="P337" s="242"/>
      <c r="Q337" s="242"/>
      <c r="R337" s="242"/>
      <c r="S337" s="242"/>
      <c r="T337" s="24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4" t="s">
        <v>144</v>
      </c>
      <c r="AU337" s="244" t="s">
        <v>82</v>
      </c>
      <c r="AV337" s="14" t="s">
        <v>82</v>
      </c>
      <c r="AW337" s="14" t="s">
        <v>33</v>
      </c>
      <c r="AX337" s="14" t="s">
        <v>72</v>
      </c>
      <c r="AY337" s="244" t="s">
        <v>133</v>
      </c>
    </row>
    <row r="338" s="13" customFormat="1">
      <c r="A338" s="13"/>
      <c r="B338" s="224"/>
      <c r="C338" s="225"/>
      <c r="D338" s="219" t="s">
        <v>144</v>
      </c>
      <c r="E338" s="226" t="s">
        <v>19</v>
      </c>
      <c r="F338" s="227" t="s">
        <v>276</v>
      </c>
      <c r="G338" s="225"/>
      <c r="H338" s="226" t="s">
        <v>19</v>
      </c>
      <c r="I338" s="228"/>
      <c r="J338" s="225"/>
      <c r="K338" s="225"/>
      <c r="L338" s="229"/>
      <c r="M338" s="230"/>
      <c r="N338" s="231"/>
      <c r="O338" s="231"/>
      <c r="P338" s="231"/>
      <c r="Q338" s="231"/>
      <c r="R338" s="231"/>
      <c r="S338" s="231"/>
      <c r="T338" s="23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3" t="s">
        <v>144</v>
      </c>
      <c r="AU338" s="233" t="s">
        <v>82</v>
      </c>
      <c r="AV338" s="13" t="s">
        <v>80</v>
      </c>
      <c r="AW338" s="13" t="s">
        <v>33</v>
      </c>
      <c r="AX338" s="13" t="s">
        <v>72</v>
      </c>
      <c r="AY338" s="233" t="s">
        <v>133</v>
      </c>
    </row>
    <row r="339" s="15" customFormat="1">
      <c r="A339" s="15"/>
      <c r="B339" s="245"/>
      <c r="C339" s="246"/>
      <c r="D339" s="219" t="s">
        <v>144</v>
      </c>
      <c r="E339" s="247" t="s">
        <v>19</v>
      </c>
      <c r="F339" s="248" t="s">
        <v>149</v>
      </c>
      <c r="G339" s="246"/>
      <c r="H339" s="249">
        <v>1</v>
      </c>
      <c r="I339" s="250"/>
      <c r="J339" s="246"/>
      <c r="K339" s="246"/>
      <c r="L339" s="251"/>
      <c r="M339" s="252"/>
      <c r="N339" s="253"/>
      <c r="O339" s="253"/>
      <c r="P339" s="253"/>
      <c r="Q339" s="253"/>
      <c r="R339" s="253"/>
      <c r="S339" s="253"/>
      <c r="T339" s="254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55" t="s">
        <v>144</v>
      </c>
      <c r="AU339" s="255" t="s">
        <v>82</v>
      </c>
      <c r="AV339" s="15" t="s">
        <v>140</v>
      </c>
      <c r="AW339" s="15" t="s">
        <v>33</v>
      </c>
      <c r="AX339" s="15" t="s">
        <v>80</v>
      </c>
      <c r="AY339" s="255" t="s">
        <v>133</v>
      </c>
    </row>
    <row r="340" s="2" customFormat="1" ht="16.5" customHeight="1">
      <c r="A340" s="40"/>
      <c r="B340" s="41"/>
      <c r="C340" s="270" t="s">
        <v>308</v>
      </c>
      <c r="D340" s="270" t="s">
        <v>286</v>
      </c>
      <c r="E340" s="271" t="s">
        <v>309</v>
      </c>
      <c r="F340" s="272" t="s">
        <v>310</v>
      </c>
      <c r="G340" s="273" t="s">
        <v>152</v>
      </c>
      <c r="H340" s="274">
        <v>1</v>
      </c>
      <c r="I340" s="275"/>
      <c r="J340" s="276">
        <f>ROUND(I340*H340,2)</f>
        <v>0</v>
      </c>
      <c r="K340" s="272" t="s">
        <v>153</v>
      </c>
      <c r="L340" s="277"/>
      <c r="M340" s="278" t="s">
        <v>19</v>
      </c>
      <c r="N340" s="279" t="s">
        <v>43</v>
      </c>
      <c r="O340" s="86"/>
      <c r="P340" s="215">
        <f>O340*H340</f>
        <v>0</v>
      </c>
      <c r="Q340" s="215">
        <v>0</v>
      </c>
      <c r="R340" s="215">
        <f>Q340*H340</f>
        <v>0</v>
      </c>
      <c r="S340" s="215">
        <v>0</v>
      </c>
      <c r="T340" s="216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17" t="s">
        <v>197</v>
      </c>
      <c r="AT340" s="217" t="s">
        <v>286</v>
      </c>
      <c r="AU340" s="217" t="s">
        <v>82</v>
      </c>
      <c r="AY340" s="19" t="s">
        <v>133</v>
      </c>
      <c r="BE340" s="218">
        <f>IF(N340="základní",J340,0)</f>
        <v>0</v>
      </c>
      <c r="BF340" s="218">
        <f>IF(N340="snížená",J340,0)</f>
        <v>0</v>
      </c>
      <c r="BG340" s="218">
        <f>IF(N340="zákl. přenesená",J340,0)</f>
        <v>0</v>
      </c>
      <c r="BH340" s="218">
        <f>IF(N340="sníž. přenesená",J340,0)</f>
        <v>0</v>
      </c>
      <c r="BI340" s="218">
        <f>IF(N340="nulová",J340,0)</f>
        <v>0</v>
      </c>
      <c r="BJ340" s="19" t="s">
        <v>80</v>
      </c>
      <c r="BK340" s="218">
        <f>ROUND(I340*H340,2)</f>
        <v>0</v>
      </c>
      <c r="BL340" s="19" t="s">
        <v>140</v>
      </c>
      <c r="BM340" s="217" t="s">
        <v>311</v>
      </c>
    </row>
    <row r="341" s="2" customFormat="1">
      <c r="A341" s="40"/>
      <c r="B341" s="41"/>
      <c r="C341" s="42"/>
      <c r="D341" s="219" t="s">
        <v>142</v>
      </c>
      <c r="E341" s="42"/>
      <c r="F341" s="220" t="s">
        <v>310</v>
      </c>
      <c r="G341" s="42"/>
      <c r="H341" s="42"/>
      <c r="I341" s="221"/>
      <c r="J341" s="42"/>
      <c r="K341" s="42"/>
      <c r="L341" s="46"/>
      <c r="M341" s="222"/>
      <c r="N341" s="223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142</v>
      </c>
      <c r="AU341" s="19" t="s">
        <v>82</v>
      </c>
    </row>
    <row r="342" s="13" customFormat="1">
      <c r="A342" s="13"/>
      <c r="B342" s="224"/>
      <c r="C342" s="225"/>
      <c r="D342" s="219" t="s">
        <v>144</v>
      </c>
      <c r="E342" s="226" t="s">
        <v>19</v>
      </c>
      <c r="F342" s="227" t="s">
        <v>232</v>
      </c>
      <c r="G342" s="225"/>
      <c r="H342" s="226" t="s">
        <v>19</v>
      </c>
      <c r="I342" s="228"/>
      <c r="J342" s="225"/>
      <c r="K342" s="225"/>
      <c r="L342" s="229"/>
      <c r="M342" s="230"/>
      <c r="N342" s="231"/>
      <c r="O342" s="231"/>
      <c r="P342" s="231"/>
      <c r="Q342" s="231"/>
      <c r="R342" s="231"/>
      <c r="S342" s="231"/>
      <c r="T342" s="23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3" t="s">
        <v>144</v>
      </c>
      <c r="AU342" s="233" t="s">
        <v>82</v>
      </c>
      <c r="AV342" s="13" t="s">
        <v>80</v>
      </c>
      <c r="AW342" s="13" t="s">
        <v>33</v>
      </c>
      <c r="AX342" s="13" t="s">
        <v>72</v>
      </c>
      <c r="AY342" s="233" t="s">
        <v>133</v>
      </c>
    </row>
    <row r="343" s="13" customFormat="1">
      <c r="A343" s="13"/>
      <c r="B343" s="224"/>
      <c r="C343" s="225"/>
      <c r="D343" s="219" t="s">
        <v>144</v>
      </c>
      <c r="E343" s="226" t="s">
        <v>19</v>
      </c>
      <c r="F343" s="227" t="s">
        <v>146</v>
      </c>
      <c r="G343" s="225"/>
      <c r="H343" s="226" t="s">
        <v>19</v>
      </c>
      <c r="I343" s="228"/>
      <c r="J343" s="225"/>
      <c r="K343" s="225"/>
      <c r="L343" s="229"/>
      <c r="M343" s="230"/>
      <c r="N343" s="231"/>
      <c r="O343" s="231"/>
      <c r="P343" s="231"/>
      <c r="Q343" s="231"/>
      <c r="R343" s="231"/>
      <c r="S343" s="231"/>
      <c r="T343" s="23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3" t="s">
        <v>144</v>
      </c>
      <c r="AU343" s="233" t="s">
        <v>82</v>
      </c>
      <c r="AV343" s="13" t="s">
        <v>80</v>
      </c>
      <c r="AW343" s="13" t="s">
        <v>33</v>
      </c>
      <c r="AX343" s="13" t="s">
        <v>72</v>
      </c>
      <c r="AY343" s="233" t="s">
        <v>133</v>
      </c>
    </row>
    <row r="344" s="13" customFormat="1">
      <c r="A344" s="13"/>
      <c r="B344" s="224"/>
      <c r="C344" s="225"/>
      <c r="D344" s="219" t="s">
        <v>144</v>
      </c>
      <c r="E344" s="226" t="s">
        <v>19</v>
      </c>
      <c r="F344" s="227" t="s">
        <v>307</v>
      </c>
      <c r="G344" s="225"/>
      <c r="H344" s="226" t="s">
        <v>19</v>
      </c>
      <c r="I344" s="228"/>
      <c r="J344" s="225"/>
      <c r="K344" s="225"/>
      <c r="L344" s="229"/>
      <c r="M344" s="230"/>
      <c r="N344" s="231"/>
      <c r="O344" s="231"/>
      <c r="P344" s="231"/>
      <c r="Q344" s="231"/>
      <c r="R344" s="231"/>
      <c r="S344" s="231"/>
      <c r="T344" s="23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3" t="s">
        <v>144</v>
      </c>
      <c r="AU344" s="233" t="s">
        <v>82</v>
      </c>
      <c r="AV344" s="13" t="s">
        <v>80</v>
      </c>
      <c r="AW344" s="13" t="s">
        <v>33</v>
      </c>
      <c r="AX344" s="13" t="s">
        <v>72</v>
      </c>
      <c r="AY344" s="233" t="s">
        <v>133</v>
      </c>
    </row>
    <row r="345" s="14" customFormat="1">
      <c r="A345" s="14"/>
      <c r="B345" s="234"/>
      <c r="C345" s="235"/>
      <c r="D345" s="219" t="s">
        <v>144</v>
      </c>
      <c r="E345" s="236" t="s">
        <v>19</v>
      </c>
      <c r="F345" s="237" t="s">
        <v>80</v>
      </c>
      <c r="G345" s="235"/>
      <c r="H345" s="238">
        <v>1</v>
      </c>
      <c r="I345" s="239"/>
      <c r="J345" s="235"/>
      <c r="K345" s="235"/>
      <c r="L345" s="240"/>
      <c r="M345" s="241"/>
      <c r="N345" s="242"/>
      <c r="O345" s="242"/>
      <c r="P345" s="242"/>
      <c r="Q345" s="242"/>
      <c r="R345" s="242"/>
      <c r="S345" s="242"/>
      <c r="T345" s="24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4" t="s">
        <v>144</v>
      </c>
      <c r="AU345" s="244" t="s">
        <v>82</v>
      </c>
      <c r="AV345" s="14" t="s">
        <v>82</v>
      </c>
      <c r="AW345" s="14" t="s">
        <v>33</v>
      </c>
      <c r="AX345" s="14" t="s">
        <v>72</v>
      </c>
      <c r="AY345" s="244" t="s">
        <v>133</v>
      </c>
    </row>
    <row r="346" s="13" customFormat="1">
      <c r="A346" s="13"/>
      <c r="B346" s="224"/>
      <c r="C346" s="225"/>
      <c r="D346" s="219" t="s">
        <v>144</v>
      </c>
      <c r="E346" s="226" t="s">
        <v>19</v>
      </c>
      <c r="F346" s="227" t="s">
        <v>276</v>
      </c>
      <c r="G346" s="225"/>
      <c r="H346" s="226" t="s">
        <v>19</v>
      </c>
      <c r="I346" s="228"/>
      <c r="J346" s="225"/>
      <c r="K346" s="225"/>
      <c r="L346" s="229"/>
      <c r="M346" s="230"/>
      <c r="N346" s="231"/>
      <c r="O346" s="231"/>
      <c r="P346" s="231"/>
      <c r="Q346" s="231"/>
      <c r="R346" s="231"/>
      <c r="S346" s="231"/>
      <c r="T346" s="23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3" t="s">
        <v>144</v>
      </c>
      <c r="AU346" s="233" t="s">
        <v>82</v>
      </c>
      <c r="AV346" s="13" t="s">
        <v>80</v>
      </c>
      <c r="AW346" s="13" t="s">
        <v>33</v>
      </c>
      <c r="AX346" s="13" t="s">
        <v>72</v>
      </c>
      <c r="AY346" s="233" t="s">
        <v>133</v>
      </c>
    </row>
    <row r="347" s="15" customFormat="1">
      <c r="A347" s="15"/>
      <c r="B347" s="245"/>
      <c r="C347" s="246"/>
      <c r="D347" s="219" t="s">
        <v>144</v>
      </c>
      <c r="E347" s="247" t="s">
        <v>19</v>
      </c>
      <c r="F347" s="248" t="s">
        <v>149</v>
      </c>
      <c r="G347" s="246"/>
      <c r="H347" s="249">
        <v>1</v>
      </c>
      <c r="I347" s="250"/>
      <c r="J347" s="246"/>
      <c r="K347" s="246"/>
      <c r="L347" s="251"/>
      <c r="M347" s="252"/>
      <c r="N347" s="253"/>
      <c r="O347" s="253"/>
      <c r="P347" s="253"/>
      <c r="Q347" s="253"/>
      <c r="R347" s="253"/>
      <c r="S347" s="253"/>
      <c r="T347" s="254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55" t="s">
        <v>144</v>
      </c>
      <c r="AU347" s="255" t="s">
        <v>82</v>
      </c>
      <c r="AV347" s="15" t="s">
        <v>140</v>
      </c>
      <c r="AW347" s="15" t="s">
        <v>33</v>
      </c>
      <c r="AX347" s="15" t="s">
        <v>80</v>
      </c>
      <c r="AY347" s="255" t="s">
        <v>133</v>
      </c>
    </row>
    <row r="348" s="2" customFormat="1" ht="16.5" customHeight="1">
      <c r="A348" s="40"/>
      <c r="B348" s="41"/>
      <c r="C348" s="206" t="s">
        <v>8</v>
      </c>
      <c r="D348" s="206" t="s">
        <v>136</v>
      </c>
      <c r="E348" s="207" t="s">
        <v>312</v>
      </c>
      <c r="F348" s="208" t="s">
        <v>313</v>
      </c>
      <c r="G348" s="209" t="s">
        <v>152</v>
      </c>
      <c r="H348" s="210">
        <v>86</v>
      </c>
      <c r="I348" s="211"/>
      <c r="J348" s="212">
        <f>ROUND(I348*H348,2)</f>
        <v>0</v>
      </c>
      <c r="K348" s="208" t="s">
        <v>153</v>
      </c>
      <c r="L348" s="46"/>
      <c r="M348" s="213" t="s">
        <v>19</v>
      </c>
      <c r="N348" s="214" t="s">
        <v>43</v>
      </c>
      <c r="O348" s="86"/>
      <c r="P348" s="215">
        <f>O348*H348</f>
        <v>0</v>
      </c>
      <c r="Q348" s="215">
        <v>0.00040000000000000002</v>
      </c>
      <c r="R348" s="215">
        <f>Q348*H348</f>
        <v>0.0344</v>
      </c>
      <c r="S348" s="215">
        <v>0</v>
      </c>
      <c r="T348" s="216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7" t="s">
        <v>140</v>
      </c>
      <c r="AT348" s="217" t="s">
        <v>136</v>
      </c>
      <c r="AU348" s="217" t="s">
        <v>82</v>
      </c>
      <c r="AY348" s="19" t="s">
        <v>133</v>
      </c>
      <c r="BE348" s="218">
        <f>IF(N348="základní",J348,0)</f>
        <v>0</v>
      </c>
      <c r="BF348" s="218">
        <f>IF(N348="snížená",J348,0)</f>
        <v>0</v>
      </c>
      <c r="BG348" s="218">
        <f>IF(N348="zákl. přenesená",J348,0)</f>
        <v>0</v>
      </c>
      <c r="BH348" s="218">
        <f>IF(N348="sníž. přenesená",J348,0)</f>
        <v>0</v>
      </c>
      <c r="BI348" s="218">
        <f>IF(N348="nulová",J348,0)</f>
        <v>0</v>
      </c>
      <c r="BJ348" s="19" t="s">
        <v>80</v>
      </c>
      <c r="BK348" s="218">
        <f>ROUND(I348*H348,2)</f>
        <v>0</v>
      </c>
      <c r="BL348" s="19" t="s">
        <v>140</v>
      </c>
      <c r="BM348" s="217" t="s">
        <v>314</v>
      </c>
    </row>
    <row r="349" s="2" customFormat="1">
      <c r="A349" s="40"/>
      <c r="B349" s="41"/>
      <c r="C349" s="42"/>
      <c r="D349" s="219" t="s">
        <v>142</v>
      </c>
      <c r="E349" s="42"/>
      <c r="F349" s="220" t="s">
        <v>315</v>
      </c>
      <c r="G349" s="42"/>
      <c r="H349" s="42"/>
      <c r="I349" s="221"/>
      <c r="J349" s="42"/>
      <c r="K349" s="42"/>
      <c r="L349" s="46"/>
      <c r="M349" s="222"/>
      <c r="N349" s="223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142</v>
      </c>
      <c r="AU349" s="19" t="s">
        <v>82</v>
      </c>
    </row>
    <row r="350" s="13" customFormat="1">
      <c r="A350" s="13"/>
      <c r="B350" s="224"/>
      <c r="C350" s="225"/>
      <c r="D350" s="219" t="s">
        <v>144</v>
      </c>
      <c r="E350" s="226" t="s">
        <v>19</v>
      </c>
      <c r="F350" s="227" t="s">
        <v>316</v>
      </c>
      <c r="G350" s="225"/>
      <c r="H350" s="226" t="s">
        <v>19</v>
      </c>
      <c r="I350" s="228"/>
      <c r="J350" s="225"/>
      <c r="K350" s="225"/>
      <c r="L350" s="229"/>
      <c r="M350" s="230"/>
      <c r="N350" s="231"/>
      <c r="O350" s="231"/>
      <c r="P350" s="231"/>
      <c r="Q350" s="231"/>
      <c r="R350" s="231"/>
      <c r="S350" s="231"/>
      <c r="T350" s="23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3" t="s">
        <v>144</v>
      </c>
      <c r="AU350" s="233" t="s">
        <v>82</v>
      </c>
      <c r="AV350" s="13" t="s">
        <v>80</v>
      </c>
      <c r="AW350" s="13" t="s">
        <v>33</v>
      </c>
      <c r="AX350" s="13" t="s">
        <v>72</v>
      </c>
      <c r="AY350" s="233" t="s">
        <v>133</v>
      </c>
    </row>
    <row r="351" s="13" customFormat="1">
      <c r="A351" s="13"/>
      <c r="B351" s="224"/>
      <c r="C351" s="225"/>
      <c r="D351" s="219" t="s">
        <v>144</v>
      </c>
      <c r="E351" s="226" t="s">
        <v>19</v>
      </c>
      <c r="F351" s="227" t="s">
        <v>232</v>
      </c>
      <c r="G351" s="225"/>
      <c r="H351" s="226" t="s">
        <v>19</v>
      </c>
      <c r="I351" s="228"/>
      <c r="J351" s="225"/>
      <c r="K351" s="225"/>
      <c r="L351" s="229"/>
      <c r="M351" s="230"/>
      <c r="N351" s="231"/>
      <c r="O351" s="231"/>
      <c r="P351" s="231"/>
      <c r="Q351" s="231"/>
      <c r="R351" s="231"/>
      <c r="S351" s="231"/>
      <c r="T351" s="23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3" t="s">
        <v>144</v>
      </c>
      <c r="AU351" s="233" t="s">
        <v>82</v>
      </c>
      <c r="AV351" s="13" t="s">
        <v>80</v>
      </c>
      <c r="AW351" s="13" t="s">
        <v>33</v>
      </c>
      <c r="AX351" s="13" t="s">
        <v>72</v>
      </c>
      <c r="AY351" s="233" t="s">
        <v>133</v>
      </c>
    </row>
    <row r="352" s="13" customFormat="1">
      <c r="A352" s="13"/>
      <c r="B352" s="224"/>
      <c r="C352" s="225"/>
      <c r="D352" s="219" t="s">
        <v>144</v>
      </c>
      <c r="E352" s="226" t="s">
        <v>19</v>
      </c>
      <c r="F352" s="227" t="s">
        <v>146</v>
      </c>
      <c r="G352" s="225"/>
      <c r="H352" s="226" t="s">
        <v>19</v>
      </c>
      <c r="I352" s="228"/>
      <c r="J352" s="225"/>
      <c r="K352" s="225"/>
      <c r="L352" s="229"/>
      <c r="M352" s="230"/>
      <c r="N352" s="231"/>
      <c r="O352" s="231"/>
      <c r="P352" s="231"/>
      <c r="Q352" s="231"/>
      <c r="R352" s="231"/>
      <c r="S352" s="231"/>
      <c r="T352" s="23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3" t="s">
        <v>144</v>
      </c>
      <c r="AU352" s="233" t="s">
        <v>82</v>
      </c>
      <c r="AV352" s="13" t="s">
        <v>80</v>
      </c>
      <c r="AW352" s="13" t="s">
        <v>33</v>
      </c>
      <c r="AX352" s="13" t="s">
        <v>72</v>
      </c>
      <c r="AY352" s="233" t="s">
        <v>133</v>
      </c>
    </row>
    <row r="353" s="13" customFormat="1">
      <c r="A353" s="13"/>
      <c r="B353" s="224"/>
      <c r="C353" s="225"/>
      <c r="D353" s="219" t="s">
        <v>144</v>
      </c>
      <c r="E353" s="226" t="s">
        <v>19</v>
      </c>
      <c r="F353" s="227" t="s">
        <v>317</v>
      </c>
      <c r="G353" s="225"/>
      <c r="H353" s="226" t="s">
        <v>19</v>
      </c>
      <c r="I353" s="228"/>
      <c r="J353" s="225"/>
      <c r="K353" s="225"/>
      <c r="L353" s="229"/>
      <c r="M353" s="230"/>
      <c r="N353" s="231"/>
      <c r="O353" s="231"/>
      <c r="P353" s="231"/>
      <c r="Q353" s="231"/>
      <c r="R353" s="231"/>
      <c r="S353" s="231"/>
      <c r="T353" s="23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3" t="s">
        <v>144</v>
      </c>
      <c r="AU353" s="233" t="s">
        <v>82</v>
      </c>
      <c r="AV353" s="13" t="s">
        <v>80</v>
      </c>
      <c r="AW353" s="13" t="s">
        <v>33</v>
      </c>
      <c r="AX353" s="13" t="s">
        <v>72</v>
      </c>
      <c r="AY353" s="233" t="s">
        <v>133</v>
      </c>
    </row>
    <row r="354" s="14" customFormat="1">
      <c r="A354" s="14"/>
      <c r="B354" s="234"/>
      <c r="C354" s="235"/>
      <c r="D354" s="219" t="s">
        <v>144</v>
      </c>
      <c r="E354" s="236" t="s">
        <v>19</v>
      </c>
      <c r="F354" s="237" t="s">
        <v>80</v>
      </c>
      <c r="G354" s="235"/>
      <c r="H354" s="238">
        <v>1</v>
      </c>
      <c r="I354" s="239"/>
      <c r="J354" s="235"/>
      <c r="K354" s="235"/>
      <c r="L354" s="240"/>
      <c r="M354" s="241"/>
      <c r="N354" s="242"/>
      <c r="O354" s="242"/>
      <c r="P354" s="242"/>
      <c r="Q354" s="242"/>
      <c r="R354" s="242"/>
      <c r="S354" s="242"/>
      <c r="T354" s="243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4" t="s">
        <v>144</v>
      </c>
      <c r="AU354" s="244" t="s">
        <v>82</v>
      </c>
      <c r="AV354" s="14" t="s">
        <v>82</v>
      </c>
      <c r="AW354" s="14" t="s">
        <v>33</v>
      </c>
      <c r="AX354" s="14" t="s">
        <v>72</v>
      </c>
      <c r="AY354" s="244" t="s">
        <v>133</v>
      </c>
    </row>
    <row r="355" s="13" customFormat="1">
      <c r="A355" s="13"/>
      <c r="B355" s="224"/>
      <c r="C355" s="225"/>
      <c r="D355" s="219" t="s">
        <v>144</v>
      </c>
      <c r="E355" s="226" t="s">
        <v>19</v>
      </c>
      <c r="F355" s="227" t="s">
        <v>276</v>
      </c>
      <c r="G355" s="225"/>
      <c r="H355" s="226" t="s">
        <v>19</v>
      </c>
      <c r="I355" s="228"/>
      <c r="J355" s="225"/>
      <c r="K355" s="225"/>
      <c r="L355" s="229"/>
      <c r="M355" s="230"/>
      <c r="N355" s="231"/>
      <c r="O355" s="231"/>
      <c r="P355" s="231"/>
      <c r="Q355" s="231"/>
      <c r="R355" s="231"/>
      <c r="S355" s="231"/>
      <c r="T355" s="23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3" t="s">
        <v>144</v>
      </c>
      <c r="AU355" s="233" t="s">
        <v>82</v>
      </c>
      <c r="AV355" s="13" t="s">
        <v>80</v>
      </c>
      <c r="AW355" s="13" t="s">
        <v>33</v>
      </c>
      <c r="AX355" s="13" t="s">
        <v>72</v>
      </c>
      <c r="AY355" s="233" t="s">
        <v>133</v>
      </c>
    </row>
    <row r="356" s="13" customFormat="1">
      <c r="A356" s="13"/>
      <c r="B356" s="224"/>
      <c r="C356" s="225"/>
      <c r="D356" s="219" t="s">
        <v>144</v>
      </c>
      <c r="E356" s="226" t="s">
        <v>19</v>
      </c>
      <c r="F356" s="227" t="s">
        <v>232</v>
      </c>
      <c r="G356" s="225"/>
      <c r="H356" s="226" t="s">
        <v>19</v>
      </c>
      <c r="I356" s="228"/>
      <c r="J356" s="225"/>
      <c r="K356" s="225"/>
      <c r="L356" s="229"/>
      <c r="M356" s="230"/>
      <c r="N356" s="231"/>
      <c r="O356" s="231"/>
      <c r="P356" s="231"/>
      <c r="Q356" s="231"/>
      <c r="R356" s="231"/>
      <c r="S356" s="231"/>
      <c r="T356" s="23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3" t="s">
        <v>144</v>
      </c>
      <c r="AU356" s="233" t="s">
        <v>82</v>
      </c>
      <c r="AV356" s="13" t="s">
        <v>80</v>
      </c>
      <c r="AW356" s="13" t="s">
        <v>33</v>
      </c>
      <c r="AX356" s="13" t="s">
        <v>72</v>
      </c>
      <c r="AY356" s="233" t="s">
        <v>133</v>
      </c>
    </row>
    <row r="357" s="13" customFormat="1">
      <c r="A357" s="13"/>
      <c r="B357" s="224"/>
      <c r="C357" s="225"/>
      <c r="D357" s="219" t="s">
        <v>144</v>
      </c>
      <c r="E357" s="226" t="s">
        <v>19</v>
      </c>
      <c r="F357" s="227" t="s">
        <v>146</v>
      </c>
      <c r="G357" s="225"/>
      <c r="H357" s="226" t="s">
        <v>19</v>
      </c>
      <c r="I357" s="228"/>
      <c r="J357" s="225"/>
      <c r="K357" s="225"/>
      <c r="L357" s="229"/>
      <c r="M357" s="230"/>
      <c r="N357" s="231"/>
      <c r="O357" s="231"/>
      <c r="P357" s="231"/>
      <c r="Q357" s="231"/>
      <c r="R357" s="231"/>
      <c r="S357" s="231"/>
      <c r="T357" s="23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3" t="s">
        <v>144</v>
      </c>
      <c r="AU357" s="233" t="s">
        <v>82</v>
      </c>
      <c r="AV357" s="13" t="s">
        <v>80</v>
      </c>
      <c r="AW357" s="13" t="s">
        <v>33</v>
      </c>
      <c r="AX357" s="13" t="s">
        <v>72</v>
      </c>
      <c r="AY357" s="233" t="s">
        <v>133</v>
      </c>
    </row>
    <row r="358" s="13" customFormat="1">
      <c r="A358" s="13"/>
      <c r="B358" s="224"/>
      <c r="C358" s="225"/>
      <c r="D358" s="219" t="s">
        <v>144</v>
      </c>
      <c r="E358" s="226" t="s">
        <v>19</v>
      </c>
      <c r="F358" s="227" t="s">
        <v>317</v>
      </c>
      <c r="G358" s="225"/>
      <c r="H358" s="226" t="s">
        <v>19</v>
      </c>
      <c r="I358" s="228"/>
      <c r="J358" s="225"/>
      <c r="K358" s="225"/>
      <c r="L358" s="229"/>
      <c r="M358" s="230"/>
      <c r="N358" s="231"/>
      <c r="O358" s="231"/>
      <c r="P358" s="231"/>
      <c r="Q358" s="231"/>
      <c r="R358" s="231"/>
      <c r="S358" s="231"/>
      <c r="T358" s="23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3" t="s">
        <v>144</v>
      </c>
      <c r="AU358" s="233" t="s">
        <v>82</v>
      </c>
      <c r="AV358" s="13" t="s">
        <v>80</v>
      </c>
      <c r="AW358" s="13" t="s">
        <v>33</v>
      </c>
      <c r="AX358" s="13" t="s">
        <v>72</v>
      </c>
      <c r="AY358" s="233" t="s">
        <v>133</v>
      </c>
    </row>
    <row r="359" s="14" customFormat="1">
      <c r="A359" s="14"/>
      <c r="B359" s="234"/>
      <c r="C359" s="235"/>
      <c r="D359" s="219" t="s">
        <v>144</v>
      </c>
      <c r="E359" s="236" t="s">
        <v>19</v>
      </c>
      <c r="F359" s="237" t="s">
        <v>80</v>
      </c>
      <c r="G359" s="235"/>
      <c r="H359" s="238">
        <v>1</v>
      </c>
      <c r="I359" s="239"/>
      <c r="J359" s="235"/>
      <c r="K359" s="235"/>
      <c r="L359" s="240"/>
      <c r="M359" s="241"/>
      <c r="N359" s="242"/>
      <c r="O359" s="242"/>
      <c r="P359" s="242"/>
      <c r="Q359" s="242"/>
      <c r="R359" s="242"/>
      <c r="S359" s="242"/>
      <c r="T359" s="24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4" t="s">
        <v>144</v>
      </c>
      <c r="AU359" s="244" t="s">
        <v>82</v>
      </c>
      <c r="AV359" s="14" t="s">
        <v>82</v>
      </c>
      <c r="AW359" s="14" t="s">
        <v>33</v>
      </c>
      <c r="AX359" s="14" t="s">
        <v>72</v>
      </c>
      <c r="AY359" s="244" t="s">
        <v>133</v>
      </c>
    </row>
    <row r="360" s="13" customFormat="1">
      <c r="A360" s="13"/>
      <c r="B360" s="224"/>
      <c r="C360" s="225"/>
      <c r="D360" s="219" t="s">
        <v>144</v>
      </c>
      <c r="E360" s="226" t="s">
        <v>19</v>
      </c>
      <c r="F360" s="227" t="s">
        <v>276</v>
      </c>
      <c r="G360" s="225"/>
      <c r="H360" s="226" t="s">
        <v>19</v>
      </c>
      <c r="I360" s="228"/>
      <c r="J360" s="225"/>
      <c r="K360" s="225"/>
      <c r="L360" s="229"/>
      <c r="M360" s="230"/>
      <c r="N360" s="231"/>
      <c r="O360" s="231"/>
      <c r="P360" s="231"/>
      <c r="Q360" s="231"/>
      <c r="R360" s="231"/>
      <c r="S360" s="231"/>
      <c r="T360" s="23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3" t="s">
        <v>144</v>
      </c>
      <c r="AU360" s="233" t="s">
        <v>82</v>
      </c>
      <c r="AV360" s="13" t="s">
        <v>80</v>
      </c>
      <c r="AW360" s="13" t="s">
        <v>33</v>
      </c>
      <c r="AX360" s="13" t="s">
        <v>72</v>
      </c>
      <c r="AY360" s="233" t="s">
        <v>133</v>
      </c>
    </row>
    <row r="361" s="13" customFormat="1">
      <c r="A361" s="13"/>
      <c r="B361" s="224"/>
      <c r="C361" s="225"/>
      <c r="D361" s="219" t="s">
        <v>144</v>
      </c>
      <c r="E361" s="226" t="s">
        <v>19</v>
      </c>
      <c r="F361" s="227" t="s">
        <v>232</v>
      </c>
      <c r="G361" s="225"/>
      <c r="H361" s="226" t="s">
        <v>19</v>
      </c>
      <c r="I361" s="228"/>
      <c r="J361" s="225"/>
      <c r="K361" s="225"/>
      <c r="L361" s="229"/>
      <c r="M361" s="230"/>
      <c r="N361" s="231"/>
      <c r="O361" s="231"/>
      <c r="P361" s="231"/>
      <c r="Q361" s="231"/>
      <c r="R361" s="231"/>
      <c r="S361" s="231"/>
      <c r="T361" s="23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3" t="s">
        <v>144</v>
      </c>
      <c r="AU361" s="233" t="s">
        <v>82</v>
      </c>
      <c r="AV361" s="13" t="s">
        <v>80</v>
      </c>
      <c r="AW361" s="13" t="s">
        <v>33</v>
      </c>
      <c r="AX361" s="13" t="s">
        <v>72</v>
      </c>
      <c r="AY361" s="233" t="s">
        <v>133</v>
      </c>
    </row>
    <row r="362" s="13" customFormat="1">
      <c r="A362" s="13"/>
      <c r="B362" s="224"/>
      <c r="C362" s="225"/>
      <c r="D362" s="219" t="s">
        <v>144</v>
      </c>
      <c r="E362" s="226" t="s">
        <v>19</v>
      </c>
      <c r="F362" s="227" t="s">
        <v>146</v>
      </c>
      <c r="G362" s="225"/>
      <c r="H362" s="226" t="s">
        <v>19</v>
      </c>
      <c r="I362" s="228"/>
      <c r="J362" s="225"/>
      <c r="K362" s="225"/>
      <c r="L362" s="229"/>
      <c r="M362" s="230"/>
      <c r="N362" s="231"/>
      <c r="O362" s="231"/>
      <c r="P362" s="231"/>
      <c r="Q362" s="231"/>
      <c r="R362" s="231"/>
      <c r="S362" s="231"/>
      <c r="T362" s="23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3" t="s">
        <v>144</v>
      </c>
      <c r="AU362" s="233" t="s">
        <v>82</v>
      </c>
      <c r="AV362" s="13" t="s">
        <v>80</v>
      </c>
      <c r="AW362" s="13" t="s">
        <v>33</v>
      </c>
      <c r="AX362" s="13" t="s">
        <v>72</v>
      </c>
      <c r="AY362" s="233" t="s">
        <v>133</v>
      </c>
    </row>
    <row r="363" s="13" customFormat="1">
      <c r="A363" s="13"/>
      <c r="B363" s="224"/>
      <c r="C363" s="225"/>
      <c r="D363" s="219" t="s">
        <v>144</v>
      </c>
      <c r="E363" s="226" t="s">
        <v>19</v>
      </c>
      <c r="F363" s="227" t="s">
        <v>317</v>
      </c>
      <c r="G363" s="225"/>
      <c r="H363" s="226" t="s">
        <v>19</v>
      </c>
      <c r="I363" s="228"/>
      <c r="J363" s="225"/>
      <c r="K363" s="225"/>
      <c r="L363" s="229"/>
      <c r="M363" s="230"/>
      <c r="N363" s="231"/>
      <c r="O363" s="231"/>
      <c r="P363" s="231"/>
      <c r="Q363" s="231"/>
      <c r="R363" s="231"/>
      <c r="S363" s="231"/>
      <c r="T363" s="23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3" t="s">
        <v>144</v>
      </c>
      <c r="AU363" s="233" t="s">
        <v>82</v>
      </c>
      <c r="AV363" s="13" t="s">
        <v>80</v>
      </c>
      <c r="AW363" s="13" t="s">
        <v>33</v>
      </c>
      <c r="AX363" s="13" t="s">
        <v>72</v>
      </c>
      <c r="AY363" s="233" t="s">
        <v>133</v>
      </c>
    </row>
    <row r="364" s="14" customFormat="1">
      <c r="A364" s="14"/>
      <c r="B364" s="234"/>
      <c r="C364" s="235"/>
      <c r="D364" s="219" t="s">
        <v>144</v>
      </c>
      <c r="E364" s="236" t="s">
        <v>19</v>
      </c>
      <c r="F364" s="237" t="s">
        <v>80</v>
      </c>
      <c r="G364" s="235"/>
      <c r="H364" s="238">
        <v>1</v>
      </c>
      <c r="I364" s="239"/>
      <c r="J364" s="235"/>
      <c r="K364" s="235"/>
      <c r="L364" s="240"/>
      <c r="M364" s="241"/>
      <c r="N364" s="242"/>
      <c r="O364" s="242"/>
      <c r="P364" s="242"/>
      <c r="Q364" s="242"/>
      <c r="R364" s="242"/>
      <c r="S364" s="242"/>
      <c r="T364" s="24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4" t="s">
        <v>144</v>
      </c>
      <c r="AU364" s="244" t="s">
        <v>82</v>
      </c>
      <c r="AV364" s="14" t="s">
        <v>82</v>
      </c>
      <c r="AW364" s="14" t="s">
        <v>33</v>
      </c>
      <c r="AX364" s="14" t="s">
        <v>72</v>
      </c>
      <c r="AY364" s="244" t="s">
        <v>133</v>
      </c>
    </row>
    <row r="365" s="13" customFormat="1">
      <c r="A365" s="13"/>
      <c r="B365" s="224"/>
      <c r="C365" s="225"/>
      <c r="D365" s="219" t="s">
        <v>144</v>
      </c>
      <c r="E365" s="226" t="s">
        <v>19</v>
      </c>
      <c r="F365" s="227" t="s">
        <v>276</v>
      </c>
      <c r="G365" s="225"/>
      <c r="H365" s="226" t="s">
        <v>19</v>
      </c>
      <c r="I365" s="228"/>
      <c r="J365" s="225"/>
      <c r="K365" s="225"/>
      <c r="L365" s="229"/>
      <c r="M365" s="230"/>
      <c r="N365" s="231"/>
      <c r="O365" s="231"/>
      <c r="P365" s="231"/>
      <c r="Q365" s="231"/>
      <c r="R365" s="231"/>
      <c r="S365" s="231"/>
      <c r="T365" s="23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3" t="s">
        <v>144</v>
      </c>
      <c r="AU365" s="233" t="s">
        <v>82</v>
      </c>
      <c r="AV365" s="13" t="s">
        <v>80</v>
      </c>
      <c r="AW365" s="13" t="s">
        <v>33</v>
      </c>
      <c r="AX365" s="13" t="s">
        <v>72</v>
      </c>
      <c r="AY365" s="233" t="s">
        <v>133</v>
      </c>
    </row>
    <row r="366" s="13" customFormat="1">
      <c r="A366" s="13"/>
      <c r="B366" s="224"/>
      <c r="C366" s="225"/>
      <c r="D366" s="219" t="s">
        <v>144</v>
      </c>
      <c r="E366" s="226" t="s">
        <v>19</v>
      </c>
      <c r="F366" s="227" t="s">
        <v>232</v>
      </c>
      <c r="G366" s="225"/>
      <c r="H366" s="226" t="s">
        <v>19</v>
      </c>
      <c r="I366" s="228"/>
      <c r="J366" s="225"/>
      <c r="K366" s="225"/>
      <c r="L366" s="229"/>
      <c r="M366" s="230"/>
      <c r="N366" s="231"/>
      <c r="O366" s="231"/>
      <c r="P366" s="231"/>
      <c r="Q366" s="231"/>
      <c r="R366" s="231"/>
      <c r="S366" s="231"/>
      <c r="T366" s="23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3" t="s">
        <v>144</v>
      </c>
      <c r="AU366" s="233" t="s">
        <v>82</v>
      </c>
      <c r="AV366" s="13" t="s">
        <v>80</v>
      </c>
      <c r="AW366" s="13" t="s">
        <v>33</v>
      </c>
      <c r="AX366" s="13" t="s">
        <v>72</v>
      </c>
      <c r="AY366" s="233" t="s">
        <v>133</v>
      </c>
    </row>
    <row r="367" s="13" customFormat="1">
      <c r="A367" s="13"/>
      <c r="B367" s="224"/>
      <c r="C367" s="225"/>
      <c r="D367" s="219" t="s">
        <v>144</v>
      </c>
      <c r="E367" s="226" t="s">
        <v>19</v>
      </c>
      <c r="F367" s="227" t="s">
        <v>146</v>
      </c>
      <c r="G367" s="225"/>
      <c r="H367" s="226" t="s">
        <v>19</v>
      </c>
      <c r="I367" s="228"/>
      <c r="J367" s="225"/>
      <c r="K367" s="225"/>
      <c r="L367" s="229"/>
      <c r="M367" s="230"/>
      <c r="N367" s="231"/>
      <c r="O367" s="231"/>
      <c r="P367" s="231"/>
      <c r="Q367" s="231"/>
      <c r="R367" s="231"/>
      <c r="S367" s="231"/>
      <c r="T367" s="23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3" t="s">
        <v>144</v>
      </c>
      <c r="AU367" s="233" t="s">
        <v>82</v>
      </c>
      <c r="AV367" s="13" t="s">
        <v>80</v>
      </c>
      <c r="AW367" s="13" t="s">
        <v>33</v>
      </c>
      <c r="AX367" s="13" t="s">
        <v>72</v>
      </c>
      <c r="AY367" s="233" t="s">
        <v>133</v>
      </c>
    </row>
    <row r="368" s="13" customFormat="1">
      <c r="A368" s="13"/>
      <c r="B368" s="224"/>
      <c r="C368" s="225"/>
      <c r="D368" s="219" t="s">
        <v>144</v>
      </c>
      <c r="E368" s="226" t="s">
        <v>19</v>
      </c>
      <c r="F368" s="227" t="s">
        <v>317</v>
      </c>
      <c r="G368" s="225"/>
      <c r="H368" s="226" t="s">
        <v>19</v>
      </c>
      <c r="I368" s="228"/>
      <c r="J368" s="225"/>
      <c r="K368" s="225"/>
      <c r="L368" s="229"/>
      <c r="M368" s="230"/>
      <c r="N368" s="231"/>
      <c r="O368" s="231"/>
      <c r="P368" s="231"/>
      <c r="Q368" s="231"/>
      <c r="R368" s="231"/>
      <c r="S368" s="231"/>
      <c r="T368" s="23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3" t="s">
        <v>144</v>
      </c>
      <c r="AU368" s="233" t="s">
        <v>82</v>
      </c>
      <c r="AV368" s="13" t="s">
        <v>80</v>
      </c>
      <c r="AW368" s="13" t="s">
        <v>33</v>
      </c>
      <c r="AX368" s="13" t="s">
        <v>72</v>
      </c>
      <c r="AY368" s="233" t="s">
        <v>133</v>
      </c>
    </row>
    <row r="369" s="14" customFormat="1">
      <c r="A369" s="14"/>
      <c r="B369" s="234"/>
      <c r="C369" s="235"/>
      <c r="D369" s="219" t="s">
        <v>144</v>
      </c>
      <c r="E369" s="236" t="s">
        <v>19</v>
      </c>
      <c r="F369" s="237" t="s">
        <v>80</v>
      </c>
      <c r="G369" s="235"/>
      <c r="H369" s="238">
        <v>1</v>
      </c>
      <c r="I369" s="239"/>
      <c r="J369" s="235"/>
      <c r="K369" s="235"/>
      <c r="L369" s="240"/>
      <c r="M369" s="241"/>
      <c r="N369" s="242"/>
      <c r="O369" s="242"/>
      <c r="P369" s="242"/>
      <c r="Q369" s="242"/>
      <c r="R369" s="242"/>
      <c r="S369" s="242"/>
      <c r="T369" s="243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4" t="s">
        <v>144</v>
      </c>
      <c r="AU369" s="244" t="s">
        <v>82</v>
      </c>
      <c r="AV369" s="14" t="s">
        <v>82</v>
      </c>
      <c r="AW369" s="14" t="s">
        <v>33</v>
      </c>
      <c r="AX369" s="14" t="s">
        <v>72</v>
      </c>
      <c r="AY369" s="244" t="s">
        <v>133</v>
      </c>
    </row>
    <row r="370" s="13" customFormat="1">
      <c r="A370" s="13"/>
      <c r="B370" s="224"/>
      <c r="C370" s="225"/>
      <c r="D370" s="219" t="s">
        <v>144</v>
      </c>
      <c r="E370" s="226" t="s">
        <v>19</v>
      </c>
      <c r="F370" s="227" t="s">
        <v>278</v>
      </c>
      <c r="G370" s="225"/>
      <c r="H370" s="226" t="s">
        <v>19</v>
      </c>
      <c r="I370" s="228"/>
      <c r="J370" s="225"/>
      <c r="K370" s="225"/>
      <c r="L370" s="229"/>
      <c r="M370" s="230"/>
      <c r="N370" s="231"/>
      <c r="O370" s="231"/>
      <c r="P370" s="231"/>
      <c r="Q370" s="231"/>
      <c r="R370" s="231"/>
      <c r="S370" s="231"/>
      <c r="T370" s="23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3" t="s">
        <v>144</v>
      </c>
      <c r="AU370" s="233" t="s">
        <v>82</v>
      </c>
      <c r="AV370" s="13" t="s">
        <v>80</v>
      </c>
      <c r="AW370" s="13" t="s">
        <v>33</v>
      </c>
      <c r="AX370" s="13" t="s">
        <v>72</v>
      </c>
      <c r="AY370" s="233" t="s">
        <v>133</v>
      </c>
    </row>
    <row r="371" s="13" customFormat="1">
      <c r="A371" s="13"/>
      <c r="B371" s="224"/>
      <c r="C371" s="225"/>
      <c r="D371" s="219" t="s">
        <v>144</v>
      </c>
      <c r="E371" s="226" t="s">
        <v>19</v>
      </c>
      <c r="F371" s="227" t="s">
        <v>232</v>
      </c>
      <c r="G371" s="225"/>
      <c r="H371" s="226" t="s">
        <v>19</v>
      </c>
      <c r="I371" s="228"/>
      <c r="J371" s="225"/>
      <c r="K371" s="225"/>
      <c r="L371" s="229"/>
      <c r="M371" s="230"/>
      <c r="N371" s="231"/>
      <c r="O371" s="231"/>
      <c r="P371" s="231"/>
      <c r="Q371" s="231"/>
      <c r="R371" s="231"/>
      <c r="S371" s="231"/>
      <c r="T371" s="23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3" t="s">
        <v>144</v>
      </c>
      <c r="AU371" s="233" t="s">
        <v>82</v>
      </c>
      <c r="AV371" s="13" t="s">
        <v>80</v>
      </c>
      <c r="AW371" s="13" t="s">
        <v>33</v>
      </c>
      <c r="AX371" s="13" t="s">
        <v>72</v>
      </c>
      <c r="AY371" s="233" t="s">
        <v>133</v>
      </c>
    </row>
    <row r="372" s="13" customFormat="1">
      <c r="A372" s="13"/>
      <c r="B372" s="224"/>
      <c r="C372" s="225"/>
      <c r="D372" s="219" t="s">
        <v>144</v>
      </c>
      <c r="E372" s="226" t="s">
        <v>19</v>
      </c>
      <c r="F372" s="227" t="s">
        <v>146</v>
      </c>
      <c r="G372" s="225"/>
      <c r="H372" s="226" t="s">
        <v>19</v>
      </c>
      <c r="I372" s="228"/>
      <c r="J372" s="225"/>
      <c r="K372" s="225"/>
      <c r="L372" s="229"/>
      <c r="M372" s="230"/>
      <c r="N372" s="231"/>
      <c r="O372" s="231"/>
      <c r="P372" s="231"/>
      <c r="Q372" s="231"/>
      <c r="R372" s="231"/>
      <c r="S372" s="231"/>
      <c r="T372" s="23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3" t="s">
        <v>144</v>
      </c>
      <c r="AU372" s="233" t="s">
        <v>82</v>
      </c>
      <c r="AV372" s="13" t="s">
        <v>80</v>
      </c>
      <c r="AW372" s="13" t="s">
        <v>33</v>
      </c>
      <c r="AX372" s="13" t="s">
        <v>72</v>
      </c>
      <c r="AY372" s="233" t="s">
        <v>133</v>
      </c>
    </row>
    <row r="373" s="13" customFormat="1">
      <c r="A373" s="13"/>
      <c r="B373" s="224"/>
      <c r="C373" s="225"/>
      <c r="D373" s="219" t="s">
        <v>144</v>
      </c>
      <c r="E373" s="226" t="s">
        <v>19</v>
      </c>
      <c r="F373" s="227" t="s">
        <v>317</v>
      </c>
      <c r="G373" s="225"/>
      <c r="H373" s="226" t="s">
        <v>19</v>
      </c>
      <c r="I373" s="228"/>
      <c r="J373" s="225"/>
      <c r="K373" s="225"/>
      <c r="L373" s="229"/>
      <c r="M373" s="230"/>
      <c r="N373" s="231"/>
      <c r="O373" s="231"/>
      <c r="P373" s="231"/>
      <c r="Q373" s="231"/>
      <c r="R373" s="231"/>
      <c r="S373" s="231"/>
      <c r="T373" s="23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3" t="s">
        <v>144</v>
      </c>
      <c r="AU373" s="233" t="s">
        <v>82</v>
      </c>
      <c r="AV373" s="13" t="s">
        <v>80</v>
      </c>
      <c r="AW373" s="13" t="s">
        <v>33</v>
      </c>
      <c r="AX373" s="13" t="s">
        <v>72</v>
      </c>
      <c r="AY373" s="233" t="s">
        <v>133</v>
      </c>
    </row>
    <row r="374" s="14" customFormat="1">
      <c r="A374" s="14"/>
      <c r="B374" s="234"/>
      <c r="C374" s="235"/>
      <c r="D374" s="219" t="s">
        <v>144</v>
      </c>
      <c r="E374" s="236" t="s">
        <v>19</v>
      </c>
      <c r="F374" s="237" t="s">
        <v>80</v>
      </c>
      <c r="G374" s="235"/>
      <c r="H374" s="238">
        <v>1</v>
      </c>
      <c r="I374" s="239"/>
      <c r="J374" s="235"/>
      <c r="K374" s="235"/>
      <c r="L374" s="240"/>
      <c r="M374" s="241"/>
      <c r="N374" s="242"/>
      <c r="O374" s="242"/>
      <c r="P374" s="242"/>
      <c r="Q374" s="242"/>
      <c r="R374" s="242"/>
      <c r="S374" s="242"/>
      <c r="T374" s="243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4" t="s">
        <v>144</v>
      </c>
      <c r="AU374" s="244" t="s">
        <v>82</v>
      </c>
      <c r="AV374" s="14" t="s">
        <v>82</v>
      </c>
      <c r="AW374" s="14" t="s">
        <v>33</v>
      </c>
      <c r="AX374" s="14" t="s">
        <v>72</v>
      </c>
      <c r="AY374" s="244" t="s">
        <v>133</v>
      </c>
    </row>
    <row r="375" s="13" customFormat="1">
      <c r="A375" s="13"/>
      <c r="B375" s="224"/>
      <c r="C375" s="225"/>
      <c r="D375" s="219" t="s">
        <v>144</v>
      </c>
      <c r="E375" s="226" t="s">
        <v>19</v>
      </c>
      <c r="F375" s="227" t="s">
        <v>278</v>
      </c>
      <c r="G375" s="225"/>
      <c r="H375" s="226" t="s">
        <v>19</v>
      </c>
      <c r="I375" s="228"/>
      <c r="J375" s="225"/>
      <c r="K375" s="225"/>
      <c r="L375" s="229"/>
      <c r="M375" s="230"/>
      <c r="N375" s="231"/>
      <c r="O375" s="231"/>
      <c r="P375" s="231"/>
      <c r="Q375" s="231"/>
      <c r="R375" s="231"/>
      <c r="S375" s="231"/>
      <c r="T375" s="23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3" t="s">
        <v>144</v>
      </c>
      <c r="AU375" s="233" t="s">
        <v>82</v>
      </c>
      <c r="AV375" s="13" t="s">
        <v>80</v>
      </c>
      <c r="AW375" s="13" t="s">
        <v>33</v>
      </c>
      <c r="AX375" s="13" t="s">
        <v>72</v>
      </c>
      <c r="AY375" s="233" t="s">
        <v>133</v>
      </c>
    </row>
    <row r="376" s="13" customFormat="1">
      <c r="A376" s="13"/>
      <c r="B376" s="224"/>
      <c r="C376" s="225"/>
      <c r="D376" s="219" t="s">
        <v>144</v>
      </c>
      <c r="E376" s="226" t="s">
        <v>19</v>
      </c>
      <c r="F376" s="227" t="s">
        <v>232</v>
      </c>
      <c r="G376" s="225"/>
      <c r="H376" s="226" t="s">
        <v>19</v>
      </c>
      <c r="I376" s="228"/>
      <c r="J376" s="225"/>
      <c r="K376" s="225"/>
      <c r="L376" s="229"/>
      <c r="M376" s="230"/>
      <c r="N376" s="231"/>
      <c r="O376" s="231"/>
      <c r="P376" s="231"/>
      <c r="Q376" s="231"/>
      <c r="R376" s="231"/>
      <c r="S376" s="231"/>
      <c r="T376" s="23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3" t="s">
        <v>144</v>
      </c>
      <c r="AU376" s="233" t="s">
        <v>82</v>
      </c>
      <c r="AV376" s="13" t="s">
        <v>80</v>
      </c>
      <c r="AW376" s="13" t="s">
        <v>33</v>
      </c>
      <c r="AX376" s="13" t="s">
        <v>72</v>
      </c>
      <c r="AY376" s="233" t="s">
        <v>133</v>
      </c>
    </row>
    <row r="377" s="13" customFormat="1">
      <c r="A377" s="13"/>
      <c r="B377" s="224"/>
      <c r="C377" s="225"/>
      <c r="D377" s="219" t="s">
        <v>144</v>
      </c>
      <c r="E377" s="226" t="s">
        <v>19</v>
      </c>
      <c r="F377" s="227" t="s">
        <v>146</v>
      </c>
      <c r="G377" s="225"/>
      <c r="H377" s="226" t="s">
        <v>19</v>
      </c>
      <c r="I377" s="228"/>
      <c r="J377" s="225"/>
      <c r="K377" s="225"/>
      <c r="L377" s="229"/>
      <c r="M377" s="230"/>
      <c r="N377" s="231"/>
      <c r="O377" s="231"/>
      <c r="P377" s="231"/>
      <c r="Q377" s="231"/>
      <c r="R377" s="231"/>
      <c r="S377" s="231"/>
      <c r="T377" s="23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3" t="s">
        <v>144</v>
      </c>
      <c r="AU377" s="233" t="s">
        <v>82</v>
      </c>
      <c r="AV377" s="13" t="s">
        <v>80</v>
      </c>
      <c r="AW377" s="13" t="s">
        <v>33</v>
      </c>
      <c r="AX377" s="13" t="s">
        <v>72</v>
      </c>
      <c r="AY377" s="233" t="s">
        <v>133</v>
      </c>
    </row>
    <row r="378" s="13" customFormat="1">
      <c r="A378" s="13"/>
      <c r="B378" s="224"/>
      <c r="C378" s="225"/>
      <c r="D378" s="219" t="s">
        <v>144</v>
      </c>
      <c r="E378" s="226" t="s">
        <v>19</v>
      </c>
      <c r="F378" s="227" t="s">
        <v>317</v>
      </c>
      <c r="G378" s="225"/>
      <c r="H378" s="226" t="s">
        <v>19</v>
      </c>
      <c r="I378" s="228"/>
      <c r="J378" s="225"/>
      <c r="K378" s="225"/>
      <c r="L378" s="229"/>
      <c r="M378" s="230"/>
      <c r="N378" s="231"/>
      <c r="O378" s="231"/>
      <c r="P378" s="231"/>
      <c r="Q378" s="231"/>
      <c r="R378" s="231"/>
      <c r="S378" s="231"/>
      <c r="T378" s="23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3" t="s">
        <v>144</v>
      </c>
      <c r="AU378" s="233" t="s">
        <v>82</v>
      </c>
      <c r="AV378" s="13" t="s">
        <v>80</v>
      </c>
      <c r="AW378" s="13" t="s">
        <v>33</v>
      </c>
      <c r="AX378" s="13" t="s">
        <v>72</v>
      </c>
      <c r="AY378" s="233" t="s">
        <v>133</v>
      </c>
    </row>
    <row r="379" s="14" customFormat="1">
      <c r="A379" s="14"/>
      <c r="B379" s="234"/>
      <c r="C379" s="235"/>
      <c r="D379" s="219" t="s">
        <v>144</v>
      </c>
      <c r="E379" s="236" t="s">
        <v>19</v>
      </c>
      <c r="F379" s="237" t="s">
        <v>318</v>
      </c>
      <c r="G379" s="235"/>
      <c r="H379" s="238">
        <v>25</v>
      </c>
      <c r="I379" s="239"/>
      <c r="J379" s="235"/>
      <c r="K379" s="235"/>
      <c r="L379" s="240"/>
      <c r="M379" s="241"/>
      <c r="N379" s="242"/>
      <c r="O379" s="242"/>
      <c r="P379" s="242"/>
      <c r="Q379" s="242"/>
      <c r="R379" s="242"/>
      <c r="S379" s="242"/>
      <c r="T379" s="24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4" t="s">
        <v>144</v>
      </c>
      <c r="AU379" s="244" t="s">
        <v>82</v>
      </c>
      <c r="AV379" s="14" t="s">
        <v>82</v>
      </c>
      <c r="AW379" s="14" t="s">
        <v>33</v>
      </c>
      <c r="AX379" s="14" t="s">
        <v>72</v>
      </c>
      <c r="AY379" s="244" t="s">
        <v>133</v>
      </c>
    </row>
    <row r="380" s="13" customFormat="1">
      <c r="A380" s="13"/>
      <c r="B380" s="224"/>
      <c r="C380" s="225"/>
      <c r="D380" s="219" t="s">
        <v>144</v>
      </c>
      <c r="E380" s="226" t="s">
        <v>19</v>
      </c>
      <c r="F380" s="227" t="s">
        <v>278</v>
      </c>
      <c r="G380" s="225"/>
      <c r="H380" s="226" t="s">
        <v>19</v>
      </c>
      <c r="I380" s="228"/>
      <c r="J380" s="225"/>
      <c r="K380" s="225"/>
      <c r="L380" s="229"/>
      <c r="M380" s="230"/>
      <c r="N380" s="231"/>
      <c r="O380" s="231"/>
      <c r="P380" s="231"/>
      <c r="Q380" s="231"/>
      <c r="R380" s="231"/>
      <c r="S380" s="231"/>
      <c r="T380" s="23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3" t="s">
        <v>144</v>
      </c>
      <c r="AU380" s="233" t="s">
        <v>82</v>
      </c>
      <c r="AV380" s="13" t="s">
        <v>80</v>
      </c>
      <c r="AW380" s="13" t="s">
        <v>33</v>
      </c>
      <c r="AX380" s="13" t="s">
        <v>72</v>
      </c>
      <c r="AY380" s="233" t="s">
        <v>133</v>
      </c>
    </row>
    <row r="381" s="13" customFormat="1">
      <c r="A381" s="13"/>
      <c r="B381" s="224"/>
      <c r="C381" s="225"/>
      <c r="D381" s="219" t="s">
        <v>144</v>
      </c>
      <c r="E381" s="226" t="s">
        <v>19</v>
      </c>
      <c r="F381" s="227" t="s">
        <v>232</v>
      </c>
      <c r="G381" s="225"/>
      <c r="H381" s="226" t="s">
        <v>19</v>
      </c>
      <c r="I381" s="228"/>
      <c r="J381" s="225"/>
      <c r="K381" s="225"/>
      <c r="L381" s="229"/>
      <c r="M381" s="230"/>
      <c r="N381" s="231"/>
      <c r="O381" s="231"/>
      <c r="P381" s="231"/>
      <c r="Q381" s="231"/>
      <c r="R381" s="231"/>
      <c r="S381" s="231"/>
      <c r="T381" s="23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3" t="s">
        <v>144</v>
      </c>
      <c r="AU381" s="233" t="s">
        <v>82</v>
      </c>
      <c r="AV381" s="13" t="s">
        <v>80</v>
      </c>
      <c r="AW381" s="13" t="s">
        <v>33</v>
      </c>
      <c r="AX381" s="13" t="s">
        <v>72</v>
      </c>
      <c r="AY381" s="233" t="s">
        <v>133</v>
      </c>
    </row>
    <row r="382" s="13" customFormat="1">
      <c r="A382" s="13"/>
      <c r="B382" s="224"/>
      <c r="C382" s="225"/>
      <c r="D382" s="219" t="s">
        <v>144</v>
      </c>
      <c r="E382" s="226" t="s">
        <v>19</v>
      </c>
      <c r="F382" s="227" t="s">
        <v>146</v>
      </c>
      <c r="G382" s="225"/>
      <c r="H382" s="226" t="s">
        <v>19</v>
      </c>
      <c r="I382" s="228"/>
      <c r="J382" s="225"/>
      <c r="K382" s="225"/>
      <c r="L382" s="229"/>
      <c r="M382" s="230"/>
      <c r="N382" s="231"/>
      <c r="O382" s="231"/>
      <c r="P382" s="231"/>
      <c r="Q382" s="231"/>
      <c r="R382" s="231"/>
      <c r="S382" s="231"/>
      <c r="T382" s="23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3" t="s">
        <v>144</v>
      </c>
      <c r="AU382" s="233" t="s">
        <v>82</v>
      </c>
      <c r="AV382" s="13" t="s">
        <v>80</v>
      </c>
      <c r="AW382" s="13" t="s">
        <v>33</v>
      </c>
      <c r="AX382" s="13" t="s">
        <v>72</v>
      </c>
      <c r="AY382" s="233" t="s">
        <v>133</v>
      </c>
    </row>
    <row r="383" s="13" customFormat="1">
      <c r="A383" s="13"/>
      <c r="B383" s="224"/>
      <c r="C383" s="225"/>
      <c r="D383" s="219" t="s">
        <v>144</v>
      </c>
      <c r="E383" s="226" t="s">
        <v>19</v>
      </c>
      <c r="F383" s="227" t="s">
        <v>317</v>
      </c>
      <c r="G383" s="225"/>
      <c r="H383" s="226" t="s">
        <v>19</v>
      </c>
      <c r="I383" s="228"/>
      <c r="J383" s="225"/>
      <c r="K383" s="225"/>
      <c r="L383" s="229"/>
      <c r="M383" s="230"/>
      <c r="N383" s="231"/>
      <c r="O383" s="231"/>
      <c r="P383" s="231"/>
      <c r="Q383" s="231"/>
      <c r="R383" s="231"/>
      <c r="S383" s="231"/>
      <c r="T383" s="23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3" t="s">
        <v>144</v>
      </c>
      <c r="AU383" s="233" t="s">
        <v>82</v>
      </c>
      <c r="AV383" s="13" t="s">
        <v>80</v>
      </c>
      <c r="AW383" s="13" t="s">
        <v>33</v>
      </c>
      <c r="AX383" s="13" t="s">
        <v>72</v>
      </c>
      <c r="AY383" s="233" t="s">
        <v>133</v>
      </c>
    </row>
    <row r="384" s="14" customFormat="1">
      <c r="A384" s="14"/>
      <c r="B384" s="234"/>
      <c r="C384" s="235"/>
      <c r="D384" s="219" t="s">
        <v>144</v>
      </c>
      <c r="E384" s="236" t="s">
        <v>19</v>
      </c>
      <c r="F384" s="237" t="s">
        <v>80</v>
      </c>
      <c r="G384" s="235"/>
      <c r="H384" s="238">
        <v>1</v>
      </c>
      <c r="I384" s="239"/>
      <c r="J384" s="235"/>
      <c r="K384" s="235"/>
      <c r="L384" s="240"/>
      <c r="M384" s="241"/>
      <c r="N384" s="242"/>
      <c r="O384" s="242"/>
      <c r="P384" s="242"/>
      <c r="Q384" s="242"/>
      <c r="R384" s="242"/>
      <c r="S384" s="242"/>
      <c r="T384" s="243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4" t="s">
        <v>144</v>
      </c>
      <c r="AU384" s="244" t="s">
        <v>82</v>
      </c>
      <c r="AV384" s="14" t="s">
        <v>82</v>
      </c>
      <c r="AW384" s="14" t="s">
        <v>33</v>
      </c>
      <c r="AX384" s="14" t="s">
        <v>72</v>
      </c>
      <c r="AY384" s="244" t="s">
        <v>133</v>
      </c>
    </row>
    <row r="385" s="13" customFormat="1">
      <c r="A385" s="13"/>
      <c r="B385" s="224"/>
      <c r="C385" s="225"/>
      <c r="D385" s="219" t="s">
        <v>144</v>
      </c>
      <c r="E385" s="226" t="s">
        <v>19</v>
      </c>
      <c r="F385" s="227" t="s">
        <v>280</v>
      </c>
      <c r="G385" s="225"/>
      <c r="H385" s="226" t="s">
        <v>19</v>
      </c>
      <c r="I385" s="228"/>
      <c r="J385" s="225"/>
      <c r="K385" s="225"/>
      <c r="L385" s="229"/>
      <c r="M385" s="230"/>
      <c r="N385" s="231"/>
      <c r="O385" s="231"/>
      <c r="P385" s="231"/>
      <c r="Q385" s="231"/>
      <c r="R385" s="231"/>
      <c r="S385" s="231"/>
      <c r="T385" s="23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3" t="s">
        <v>144</v>
      </c>
      <c r="AU385" s="233" t="s">
        <v>82</v>
      </c>
      <c r="AV385" s="13" t="s">
        <v>80</v>
      </c>
      <c r="AW385" s="13" t="s">
        <v>33</v>
      </c>
      <c r="AX385" s="13" t="s">
        <v>72</v>
      </c>
      <c r="AY385" s="233" t="s">
        <v>133</v>
      </c>
    </row>
    <row r="386" s="13" customFormat="1">
      <c r="A386" s="13"/>
      <c r="B386" s="224"/>
      <c r="C386" s="225"/>
      <c r="D386" s="219" t="s">
        <v>144</v>
      </c>
      <c r="E386" s="226" t="s">
        <v>19</v>
      </c>
      <c r="F386" s="227" t="s">
        <v>232</v>
      </c>
      <c r="G386" s="225"/>
      <c r="H386" s="226" t="s">
        <v>19</v>
      </c>
      <c r="I386" s="228"/>
      <c r="J386" s="225"/>
      <c r="K386" s="225"/>
      <c r="L386" s="229"/>
      <c r="M386" s="230"/>
      <c r="N386" s="231"/>
      <c r="O386" s="231"/>
      <c r="P386" s="231"/>
      <c r="Q386" s="231"/>
      <c r="R386" s="231"/>
      <c r="S386" s="231"/>
      <c r="T386" s="23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3" t="s">
        <v>144</v>
      </c>
      <c r="AU386" s="233" t="s">
        <v>82</v>
      </c>
      <c r="AV386" s="13" t="s">
        <v>80</v>
      </c>
      <c r="AW386" s="13" t="s">
        <v>33</v>
      </c>
      <c r="AX386" s="13" t="s">
        <v>72</v>
      </c>
      <c r="AY386" s="233" t="s">
        <v>133</v>
      </c>
    </row>
    <row r="387" s="13" customFormat="1">
      <c r="A387" s="13"/>
      <c r="B387" s="224"/>
      <c r="C387" s="225"/>
      <c r="D387" s="219" t="s">
        <v>144</v>
      </c>
      <c r="E387" s="226" t="s">
        <v>19</v>
      </c>
      <c r="F387" s="227" t="s">
        <v>146</v>
      </c>
      <c r="G387" s="225"/>
      <c r="H387" s="226" t="s">
        <v>19</v>
      </c>
      <c r="I387" s="228"/>
      <c r="J387" s="225"/>
      <c r="K387" s="225"/>
      <c r="L387" s="229"/>
      <c r="M387" s="230"/>
      <c r="N387" s="231"/>
      <c r="O387" s="231"/>
      <c r="P387" s="231"/>
      <c r="Q387" s="231"/>
      <c r="R387" s="231"/>
      <c r="S387" s="231"/>
      <c r="T387" s="23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3" t="s">
        <v>144</v>
      </c>
      <c r="AU387" s="233" t="s">
        <v>82</v>
      </c>
      <c r="AV387" s="13" t="s">
        <v>80</v>
      </c>
      <c r="AW387" s="13" t="s">
        <v>33</v>
      </c>
      <c r="AX387" s="13" t="s">
        <v>72</v>
      </c>
      <c r="AY387" s="233" t="s">
        <v>133</v>
      </c>
    </row>
    <row r="388" s="13" customFormat="1">
      <c r="A388" s="13"/>
      <c r="B388" s="224"/>
      <c r="C388" s="225"/>
      <c r="D388" s="219" t="s">
        <v>144</v>
      </c>
      <c r="E388" s="226" t="s">
        <v>19</v>
      </c>
      <c r="F388" s="227" t="s">
        <v>317</v>
      </c>
      <c r="G388" s="225"/>
      <c r="H388" s="226" t="s">
        <v>19</v>
      </c>
      <c r="I388" s="228"/>
      <c r="J388" s="225"/>
      <c r="K388" s="225"/>
      <c r="L388" s="229"/>
      <c r="M388" s="230"/>
      <c r="N388" s="231"/>
      <c r="O388" s="231"/>
      <c r="P388" s="231"/>
      <c r="Q388" s="231"/>
      <c r="R388" s="231"/>
      <c r="S388" s="231"/>
      <c r="T388" s="23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3" t="s">
        <v>144</v>
      </c>
      <c r="AU388" s="233" t="s">
        <v>82</v>
      </c>
      <c r="AV388" s="13" t="s">
        <v>80</v>
      </c>
      <c r="AW388" s="13" t="s">
        <v>33</v>
      </c>
      <c r="AX388" s="13" t="s">
        <v>72</v>
      </c>
      <c r="AY388" s="233" t="s">
        <v>133</v>
      </c>
    </row>
    <row r="389" s="14" customFormat="1">
      <c r="A389" s="14"/>
      <c r="B389" s="234"/>
      <c r="C389" s="235"/>
      <c r="D389" s="219" t="s">
        <v>144</v>
      </c>
      <c r="E389" s="236" t="s">
        <v>19</v>
      </c>
      <c r="F389" s="237" t="s">
        <v>80</v>
      </c>
      <c r="G389" s="235"/>
      <c r="H389" s="238">
        <v>1</v>
      </c>
      <c r="I389" s="239"/>
      <c r="J389" s="235"/>
      <c r="K389" s="235"/>
      <c r="L389" s="240"/>
      <c r="M389" s="241"/>
      <c r="N389" s="242"/>
      <c r="O389" s="242"/>
      <c r="P389" s="242"/>
      <c r="Q389" s="242"/>
      <c r="R389" s="242"/>
      <c r="S389" s="242"/>
      <c r="T389" s="243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4" t="s">
        <v>144</v>
      </c>
      <c r="AU389" s="244" t="s">
        <v>82</v>
      </c>
      <c r="AV389" s="14" t="s">
        <v>82</v>
      </c>
      <c r="AW389" s="14" t="s">
        <v>33</v>
      </c>
      <c r="AX389" s="14" t="s">
        <v>72</v>
      </c>
      <c r="AY389" s="244" t="s">
        <v>133</v>
      </c>
    </row>
    <row r="390" s="13" customFormat="1">
      <c r="A390" s="13"/>
      <c r="B390" s="224"/>
      <c r="C390" s="225"/>
      <c r="D390" s="219" t="s">
        <v>144</v>
      </c>
      <c r="E390" s="226" t="s">
        <v>19</v>
      </c>
      <c r="F390" s="227" t="s">
        <v>280</v>
      </c>
      <c r="G390" s="225"/>
      <c r="H390" s="226" t="s">
        <v>19</v>
      </c>
      <c r="I390" s="228"/>
      <c r="J390" s="225"/>
      <c r="K390" s="225"/>
      <c r="L390" s="229"/>
      <c r="M390" s="230"/>
      <c r="N390" s="231"/>
      <c r="O390" s="231"/>
      <c r="P390" s="231"/>
      <c r="Q390" s="231"/>
      <c r="R390" s="231"/>
      <c r="S390" s="231"/>
      <c r="T390" s="23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3" t="s">
        <v>144</v>
      </c>
      <c r="AU390" s="233" t="s">
        <v>82</v>
      </c>
      <c r="AV390" s="13" t="s">
        <v>80</v>
      </c>
      <c r="AW390" s="13" t="s">
        <v>33</v>
      </c>
      <c r="AX390" s="13" t="s">
        <v>72</v>
      </c>
      <c r="AY390" s="233" t="s">
        <v>133</v>
      </c>
    </row>
    <row r="391" s="13" customFormat="1">
      <c r="A391" s="13"/>
      <c r="B391" s="224"/>
      <c r="C391" s="225"/>
      <c r="D391" s="219" t="s">
        <v>144</v>
      </c>
      <c r="E391" s="226" t="s">
        <v>19</v>
      </c>
      <c r="F391" s="227" t="s">
        <v>232</v>
      </c>
      <c r="G391" s="225"/>
      <c r="H391" s="226" t="s">
        <v>19</v>
      </c>
      <c r="I391" s="228"/>
      <c r="J391" s="225"/>
      <c r="K391" s="225"/>
      <c r="L391" s="229"/>
      <c r="M391" s="230"/>
      <c r="N391" s="231"/>
      <c r="O391" s="231"/>
      <c r="P391" s="231"/>
      <c r="Q391" s="231"/>
      <c r="R391" s="231"/>
      <c r="S391" s="231"/>
      <c r="T391" s="23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3" t="s">
        <v>144</v>
      </c>
      <c r="AU391" s="233" t="s">
        <v>82</v>
      </c>
      <c r="AV391" s="13" t="s">
        <v>80</v>
      </c>
      <c r="AW391" s="13" t="s">
        <v>33</v>
      </c>
      <c r="AX391" s="13" t="s">
        <v>72</v>
      </c>
      <c r="AY391" s="233" t="s">
        <v>133</v>
      </c>
    </row>
    <row r="392" s="13" customFormat="1">
      <c r="A392" s="13"/>
      <c r="B392" s="224"/>
      <c r="C392" s="225"/>
      <c r="D392" s="219" t="s">
        <v>144</v>
      </c>
      <c r="E392" s="226" t="s">
        <v>19</v>
      </c>
      <c r="F392" s="227" t="s">
        <v>146</v>
      </c>
      <c r="G392" s="225"/>
      <c r="H392" s="226" t="s">
        <v>19</v>
      </c>
      <c r="I392" s="228"/>
      <c r="J392" s="225"/>
      <c r="K392" s="225"/>
      <c r="L392" s="229"/>
      <c r="M392" s="230"/>
      <c r="N392" s="231"/>
      <c r="O392" s="231"/>
      <c r="P392" s="231"/>
      <c r="Q392" s="231"/>
      <c r="R392" s="231"/>
      <c r="S392" s="231"/>
      <c r="T392" s="23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3" t="s">
        <v>144</v>
      </c>
      <c r="AU392" s="233" t="s">
        <v>82</v>
      </c>
      <c r="AV392" s="13" t="s">
        <v>80</v>
      </c>
      <c r="AW392" s="13" t="s">
        <v>33</v>
      </c>
      <c r="AX392" s="13" t="s">
        <v>72</v>
      </c>
      <c r="AY392" s="233" t="s">
        <v>133</v>
      </c>
    </row>
    <row r="393" s="13" customFormat="1">
      <c r="A393" s="13"/>
      <c r="B393" s="224"/>
      <c r="C393" s="225"/>
      <c r="D393" s="219" t="s">
        <v>144</v>
      </c>
      <c r="E393" s="226" t="s">
        <v>19</v>
      </c>
      <c r="F393" s="227" t="s">
        <v>317</v>
      </c>
      <c r="G393" s="225"/>
      <c r="H393" s="226" t="s">
        <v>19</v>
      </c>
      <c r="I393" s="228"/>
      <c r="J393" s="225"/>
      <c r="K393" s="225"/>
      <c r="L393" s="229"/>
      <c r="M393" s="230"/>
      <c r="N393" s="231"/>
      <c r="O393" s="231"/>
      <c r="P393" s="231"/>
      <c r="Q393" s="231"/>
      <c r="R393" s="231"/>
      <c r="S393" s="231"/>
      <c r="T393" s="23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3" t="s">
        <v>144</v>
      </c>
      <c r="AU393" s="233" t="s">
        <v>82</v>
      </c>
      <c r="AV393" s="13" t="s">
        <v>80</v>
      </c>
      <c r="AW393" s="13" t="s">
        <v>33</v>
      </c>
      <c r="AX393" s="13" t="s">
        <v>72</v>
      </c>
      <c r="AY393" s="233" t="s">
        <v>133</v>
      </c>
    </row>
    <row r="394" s="14" customFormat="1">
      <c r="A394" s="14"/>
      <c r="B394" s="234"/>
      <c r="C394" s="235"/>
      <c r="D394" s="219" t="s">
        <v>144</v>
      </c>
      <c r="E394" s="236" t="s">
        <v>19</v>
      </c>
      <c r="F394" s="237" t="s">
        <v>319</v>
      </c>
      <c r="G394" s="235"/>
      <c r="H394" s="238">
        <v>17</v>
      </c>
      <c r="I394" s="239"/>
      <c r="J394" s="235"/>
      <c r="K394" s="235"/>
      <c r="L394" s="240"/>
      <c r="M394" s="241"/>
      <c r="N394" s="242"/>
      <c r="O394" s="242"/>
      <c r="P394" s="242"/>
      <c r="Q394" s="242"/>
      <c r="R394" s="242"/>
      <c r="S394" s="242"/>
      <c r="T394" s="243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4" t="s">
        <v>144</v>
      </c>
      <c r="AU394" s="244" t="s">
        <v>82</v>
      </c>
      <c r="AV394" s="14" t="s">
        <v>82</v>
      </c>
      <c r="AW394" s="14" t="s">
        <v>33</v>
      </c>
      <c r="AX394" s="14" t="s">
        <v>72</v>
      </c>
      <c r="AY394" s="244" t="s">
        <v>133</v>
      </c>
    </row>
    <row r="395" s="13" customFormat="1">
      <c r="A395" s="13"/>
      <c r="B395" s="224"/>
      <c r="C395" s="225"/>
      <c r="D395" s="219" t="s">
        <v>144</v>
      </c>
      <c r="E395" s="226" t="s">
        <v>19</v>
      </c>
      <c r="F395" s="227" t="s">
        <v>280</v>
      </c>
      <c r="G395" s="225"/>
      <c r="H395" s="226" t="s">
        <v>19</v>
      </c>
      <c r="I395" s="228"/>
      <c r="J395" s="225"/>
      <c r="K395" s="225"/>
      <c r="L395" s="229"/>
      <c r="M395" s="230"/>
      <c r="N395" s="231"/>
      <c r="O395" s="231"/>
      <c r="P395" s="231"/>
      <c r="Q395" s="231"/>
      <c r="R395" s="231"/>
      <c r="S395" s="231"/>
      <c r="T395" s="23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3" t="s">
        <v>144</v>
      </c>
      <c r="AU395" s="233" t="s">
        <v>82</v>
      </c>
      <c r="AV395" s="13" t="s">
        <v>80</v>
      </c>
      <c r="AW395" s="13" t="s">
        <v>33</v>
      </c>
      <c r="AX395" s="13" t="s">
        <v>72</v>
      </c>
      <c r="AY395" s="233" t="s">
        <v>133</v>
      </c>
    </row>
    <row r="396" s="13" customFormat="1">
      <c r="A396" s="13"/>
      <c r="B396" s="224"/>
      <c r="C396" s="225"/>
      <c r="D396" s="219" t="s">
        <v>144</v>
      </c>
      <c r="E396" s="226" t="s">
        <v>19</v>
      </c>
      <c r="F396" s="227" t="s">
        <v>232</v>
      </c>
      <c r="G396" s="225"/>
      <c r="H396" s="226" t="s">
        <v>19</v>
      </c>
      <c r="I396" s="228"/>
      <c r="J396" s="225"/>
      <c r="K396" s="225"/>
      <c r="L396" s="229"/>
      <c r="M396" s="230"/>
      <c r="N396" s="231"/>
      <c r="O396" s="231"/>
      <c r="P396" s="231"/>
      <c r="Q396" s="231"/>
      <c r="R396" s="231"/>
      <c r="S396" s="231"/>
      <c r="T396" s="23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3" t="s">
        <v>144</v>
      </c>
      <c r="AU396" s="233" t="s">
        <v>82</v>
      </c>
      <c r="AV396" s="13" t="s">
        <v>80</v>
      </c>
      <c r="AW396" s="13" t="s">
        <v>33</v>
      </c>
      <c r="AX396" s="13" t="s">
        <v>72</v>
      </c>
      <c r="AY396" s="233" t="s">
        <v>133</v>
      </c>
    </row>
    <row r="397" s="13" customFormat="1">
      <c r="A397" s="13"/>
      <c r="B397" s="224"/>
      <c r="C397" s="225"/>
      <c r="D397" s="219" t="s">
        <v>144</v>
      </c>
      <c r="E397" s="226" t="s">
        <v>19</v>
      </c>
      <c r="F397" s="227" t="s">
        <v>146</v>
      </c>
      <c r="G397" s="225"/>
      <c r="H397" s="226" t="s">
        <v>19</v>
      </c>
      <c r="I397" s="228"/>
      <c r="J397" s="225"/>
      <c r="K397" s="225"/>
      <c r="L397" s="229"/>
      <c r="M397" s="230"/>
      <c r="N397" s="231"/>
      <c r="O397" s="231"/>
      <c r="P397" s="231"/>
      <c r="Q397" s="231"/>
      <c r="R397" s="231"/>
      <c r="S397" s="231"/>
      <c r="T397" s="23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3" t="s">
        <v>144</v>
      </c>
      <c r="AU397" s="233" t="s">
        <v>82</v>
      </c>
      <c r="AV397" s="13" t="s">
        <v>80</v>
      </c>
      <c r="AW397" s="13" t="s">
        <v>33</v>
      </c>
      <c r="AX397" s="13" t="s">
        <v>72</v>
      </c>
      <c r="AY397" s="233" t="s">
        <v>133</v>
      </c>
    </row>
    <row r="398" s="13" customFormat="1">
      <c r="A398" s="13"/>
      <c r="B398" s="224"/>
      <c r="C398" s="225"/>
      <c r="D398" s="219" t="s">
        <v>144</v>
      </c>
      <c r="E398" s="226" t="s">
        <v>19</v>
      </c>
      <c r="F398" s="227" t="s">
        <v>317</v>
      </c>
      <c r="G398" s="225"/>
      <c r="H398" s="226" t="s">
        <v>19</v>
      </c>
      <c r="I398" s="228"/>
      <c r="J398" s="225"/>
      <c r="K398" s="225"/>
      <c r="L398" s="229"/>
      <c r="M398" s="230"/>
      <c r="N398" s="231"/>
      <c r="O398" s="231"/>
      <c r="P398" s="231"/>
      <c r="Q398" s="231"/>
      <c r="R398" s="231"/>
      <c r="S398" s="231"/>
      <c r="T398" s="23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3" t="s">
        <v>144</v>
      </c>
      <c r="AU398" s="233" t="s">
        <v>82</v>
      </c>
      <c r="AV398" s="13" t="s">
        <v>80</v>
      </c>
      <c r="AW398" s="13" t="s">
        <v>33</v>
      </c>
      <c r="AX398" s="13" t="s">
        <v>72</v>
      </c>
      <c r="AY398" s="233" t="s">
        <v>133</v>
      </c>
    </row>
    <row r="399" s="14" customFormat="1">
      <c r="A399" s="14"/>
      <c r="B399" s="234"/>
      <c r="C399" s="235"/>
      <c r="D399" s="219" t="s">
        <v>144</v>
      </c>
      <c r="E399" s="236" t="s">
        <v>19</v>
      </c>
      <c r="F399" s="237" t="s">
        <v>80</v>
      </c>
      <c r="G399" s="235"/>
      <c r="H399" s="238">
        <v>1</v>
      </c>
      <c r="I399" s="239"/>
      <c r="J399" s="235"/>
      <c r="K399" s="235"/>
      <c r="L399" s="240"/>
      <c r="M399" s="241"/>
      <c r="N399" s="242"/>
      <c r="O399" s="242"/>
      <c r="P399" s="242"/>
      <c r="Q399" s="242"/>
      <c r="R399" s="242"/>
      <c r="S399" s="242"/>
      <c r="T399" s="243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4" t="s">
        <v>144</v>
      </c>
      <c r="AU399" s="244" t="s">
        <v>82</v>
      </c>
      <c r="AV399" s="14" t="s">
        <v>82</v>
      </c>
      <c r="AW399" s="14" t="s">
        <v>33</v>
      </c>
      <c r="AX399" s="14" t="s">
        <v>72</v>
      </c>
      <c r="AY399" s="244" t="s">
        <v>133</v>
      </c>
    </row>
    <row r="400" s="13" customFormat="1">
      <c r="A400" s="13"/>
      <c r="B400" s="224"/>
      <c r="C400" s="225"/>
      <c r="D400" s="219" t="s">
        <v>144</v>
      </c>
      <c r="E400" s="226" t="s">
        <v>19</v>
      </c>
      <c r="F400" s="227" t="s">
        <v>282</v>
      </c>
      <c r="G400" s="225"/>
      <c r="H400" s="226" t="s">
        <v>19</v>
      </c>
      <c r="I400" s="228"/>
      <c r="J400" s="225"/>
      <c r="K400" s="225"/>
      <c r="L400" s="229"/>
      <c r="M400" s="230"/>
      <c r="N400" s="231"/>
      <c r="O400" s="231"/>
      <c r="P400" s="231"/>
      <c r="Q400" s="231"/>
      <c r="R400" s="231"/>
      <c r="S400" s="231"/>
      <c r="T400" s="23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3" t="s">
        <v>144</v>
      </c>
      <c r="AU400" s="233" t="s">
        <v>82</v>
      </c>
      <c r="AV400" s="13" t="s">
        <v>80</v>
      </c>
      <c r="AW400" s="13" t="s">
        <v>33</v>
      </c>
      <c r="AX400" s="13" t="s">
        <v>72</v>
      </c>
      <c r="AY400" s="233" t="s">
        <v>133</v>
      </c>
    </row>
    <row r="401" s="13" customFormat="1">
      <c r="A401" s="13"/>
      <c r="B401" s="224"/>
      <c r="C401" s="225"/>
      <c r="D401" s="219" t="s">
        <v>144</v>
      </c>
      <c r="E401" s="226" t="s">
        <v>19</v>
      </c>
      <c r="F401" s="227" t="s">
        <v>232</v>
      </c>
      <c r="G401" s="225"/>
      <c r="H401" s="226" t="s">
        <v>19</v>
      </c>
      <c r="I401" s="228"/>
      <c r="J401" s="225"/>
      <c r="K401" s="225"/>
      <c r="L401" s="229"/>
      <c r="M401" s="230"/>
      <c r="N401" s="231"/>
      <c r="O401" s="231"/>
      <c r="P401" s="231"/>
      <c r="Q401" s="231"/>
      <c r="R401" s="231"/>
      <c r="S401" s="231"/>
      <c r="T401" s="232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3" t="s">
        <v>144</v>
      </c>
      <c r="AU401" s="233" t="s">
        <v>82</v>
      </c>
      <c r="AV401" s="13" t="s">
        <v>80</v>
      </c>
      <c r="AW401" s="13" t="s">
        <v>33</v>
      </c>
      <c r="AX401" s="13" t="s">
        <v>72</v>
      </c>
      <c r="AY401" s="233" t="s">
        <v>133</v>
      </c>
    </row>
    <row r="402" s="13" customFormat="1">
      <c r="A402" s="13"/>
      <c r="B402" s="224"/>
      <c r="C402" s="225"/>
      <c r="D402" s="219" t="s">
        <v>144</v>
      </c>
      <c r="E402" s="226" t="s">
        <v>19</v>
      </c>
      <c r="F402" s="227" t="s">
        <v>146</v>
      </c>
      <c r="G402" s="225"/>
      <c r="H402" s="226" t="s">
        <v>19</v>
      </c>
      <c r="I402" s="228"/>
      <c r="J402" s="225"/>
      <c r="K402" s="225"/>
      <c r="L402" s="229"/>
      <c r="M402" s="230"/>
      <c r="N402" s="231"/>
      <c r="O402" s="231"/>
      <c r="P402" s="231"/>
      <c r="Q402" s="231"/>
      <c r="R402" s="231"/>
      <c r="S402" s="231"/>
      <c r="T402" s="23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3" t="s">
        <v>144</v>
      </c>
      <c r="AU402" s="233" t="s">
        <v>82</v>
      </c>
      <c r="AV402" s="13" t="s">
        <v>80</v>
      </c>
      <c r="AW402" s="13" t="s">
        <v>33</v>
      </c>
      <c r="AX402" s="13" t="s">
        <v>72</v>
      </c>
      <c r="AY402" s="233" t="s">
        <v>133</v>
      </c>
    </row>
    <row r="403" s="13" customFormat="1">
      <c r="A403" s="13"/>
      <c r="B403" s="224"/>
      <c r="C403" s="225"/>
      <c r="D403" s="219" t="s">
        <v>144</v>
      </c>
      <c r="E403" s="226" t="s">
        <v>19</v>
      </c>
      <c r="F403" s="227" t="s">
        <v>317</v>
      </c>
      <c r="G403" s="225"/>
      <c r="H403" s="226" t="s">
        <v>19</v>
      </c>
      <c r="I403" s="228"/>
      <c r="J403" s="225"/>
      <c r="K403" s="225"/>
      <c r="L403" s="229"/>
      <c r="M403" s="230"/>
      <c r="N403" s="231"/>
      <c r="O403" s="231"/>
      <c r="P403" s="231"/>
      <c r="Q403" s="231"/>
      <c r="R403" s="231"/>
      <c r="S403" s="231"/>
      <c r="T403" s="23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3" t="s">
        <v>144</v>
      </c>
      <c r="AU403" s="233" t="s">
        <v>82</v>
      </c>
      <c r="AV403" s="13" t="s">
        <v>80</v>
      </c>
      <c r="AW403" s="13" t="s">
        <v>33</v>
      </c>
      <c r="AX403" s="13" t="s">
        <v>72</v>
      </c>
      <c r="AY403" s="233" t="s">
        <v>133</v>
      </c>
    </row>
    <row r="404" s="14" customFormat="1">
      <c r="A404" s="14"/>
      <c r="B404" s="234"/>
      <c r="C404" s="235"/>
      <c r="D404" s="219" t="s">
        <v>144</v>
      </c>
      <c r="E404" s="236" t="s">
        <v>19</v>
      </c>
      <c r="F404" s="237" t="s">
        <v>80</v>
      </c>
      <c r="G404" s="235"/>
      <c r="H404" s="238">
        <v>1</v>
      </c>
      <c r="I404" s="239"/>
      <c r="J404" s="235"/>
      <c r="K404" s="235"/>
      <c r="L404" s="240"/>
      <c r="M404" s="241"/>
      <c r="N404" s="242"/>
      <c r="O404" s="242"/>
      <c r="P404" s="242"/>
      <c r="Q404" s="242"/>
      <c r="R404" s="242"/>
      <c r="S404" s="242"/>
      <c r="T404" s="243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4" t="s">
        <v>144</v>
      </c>
      <c r="AU404" s="244" t="s">
        <v>82</v>
      </c>
      <c r="AV404" s="14" t="s">
        <v>82</v>
      </c>
      <c r="AW404" s="14" t="s">
        <v>33</v>
      </c>
      <c r="AX404" s="14" t="s">
        <v>72</v>
      </c>
      <c r="AY404" s="244" t="s">
        <v>133</v>
      </c>
    </row>
    <row r="405" s="13" customFormat="1">
      <c r="A405" s="13"/>
      <c r="B405" s="224"/>
      <c r="C405" s="225"/>
      <c r="D405" s="219" t="s">
        <v>144</v>
      </c>
      <c r="E405" s="226" t="s">
        <v>19</v>
      </c>
      <c r="F405" s="227" t="s">
        <v>282</v>
      </c>
      <c r="G405" s="225"/>
      <c r="H405" s="226" t="s">
        <v>19</v>
      </c>
      <c r="I405" s="228"/>
      <c r="J405" s="225"/>
      <c r="K405" s="225"/>
      <c r="L405" s="229"/>
      <c r="M405" s="230"/>
      <c r="N405" s="231"/>
      <c r="O405" s="231"/>
      <c r="P405" s="231"/>
      <c r="Q405" s="231"/>
      <c r="R405" s="231"/>
      <c r="S405" s="231"/>
      <c r="T405" s="23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3" t="s">
        <v>144</v>
      </c>
      <c r="AU405" s="233" t="s">
        <v>82</v>
      </c>
      <c r="AV405" s="13" t="s">
        <v>80</v>
      </c>
      <c r="AW405" s="13" t="s">
        <v>33</v>
      </c>
      <c r="AX405" s="13" t="s">
        <v>72</v>
      </c>
      <c r="AY405" s="233" t="s">
        <v>133</v>
      </c>
    </row>
    <row r="406" s="13" customFormat="1">
      <c r="A406" s="13"/>
      <c r="B406" s="224"/>
      <c r="C406" s="225"/>
      <c r="D406" s="219" t="s">
        <v>144</v>
      </c>
      <c r="E406" s="226" t="s">
        <v>19</v>
      </c>
      <c r="F406" s="227" t="s">
        <v>232</v>
      </c>
      <c r="G406" s="225"/>
      <c r="H406" s="226" t="s">
        <v>19</v>
      </c>
      <c r="I406" s="228"/>
      <c r="J406" s="225"/>
      <c r="K406" s="225"/>
      <c r="L406" s="229"/>
      <c r="M406" s="230"/>
      <c r="N406" s="231"/>
      <c r="O406" s="231"/>
      <c r="P406" s="231"/>
      <c r="Q406" s="231"/>
      <c r="R406" s="231"/>
      <c r="S406" s="231"/>
      <c r="T406" s="23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3" t="s">
        <v>144</v>
      </c>
      <c r="AU406" s="233" t="s">
        <v>82</v>
      </c>
      <c r="AV406" s="13" t="s">
        <v>80</v>
      </c>
      <c r="AW406" s="13" t="s">
        <v>33</v>
      </c>
      <c r="AX406" s="13" t="s">
        <v>72</v>
      </c>
      <c r="AY406" s="233" t="s">
        <v>133</v>
      </c>
    </row>
    <row r="407" s="13" customFormat="1">
      <c r="A407" s="13"/>
      <c r="B407" s="224"/>
      <c r="C407" s="225"/>
      <c r="D407" s="219" t="s">
        <v>144</v>
      </c>
      <c r="E407" s="226" t="s">
        <v>19</v>
      </c>
      <c r="F407" s="227" t="s">
        <v>146</v>
      </c>
      <c r="G407" s="225"/>
      <c r="H407" s="226" t="s">
        <v>19</v>
      </c>
      <c r="I407" s="228"/>
      <c r="J407" s="225"/>
      <c r="K407" s="225"/>
      <c r="L407" s="229"/>
      <c r="M407" s="230"/>
      <c r="N407" s="231"/>
      <c r="O407" s="231"/>
      <c r="P407" s="231"/>
      <c r="Q407" s="231"/>
      <c r="R407" s="231"/>
      <c r="S407" s="231"/>
      <c r="T407" s="23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3" t="s">
        <v>144</v>
      </c>
      <c r="AU407" s="233" t="s">
        <v>82</v>
      </c>
      <c r="AV407" s="13" t="s">
        <v>80</v>
      </c>
      <c r="AW407" s="13" t="s">
        <v>33</v>
      </c>
      <c r="AX407" s="13" t="s">
        <v>72</v>
      </c>
      <c r="AY407" s="233" t="s">
        <v>133</v>
      </c>
    </row>
    <row r="408" s="13" customFormat="1">
      <c r="A408" s="13"/>
      <c r="B408" s="224"/>
      <c r="C408" s="225"/>
      <c r="D408" s="219" t="s">
        <v>144</v>
      </c>
      <c r="E408" s="226" t="s">
        <v>19</v>
      </c>
      <c r="F408" s="227" t="s">
        <v>317</v>
      </c>
      <c r="G408" s="225"/>
      <c r="H408" s="226" t="s">
        <v>19</v>
      </c>
      <c r="I408" s="228"/>
      <c r="J408" s="225"/>
      <c r="K408" s="225"/>
      <c r="L408" s="229"/>
      <c r="M408" s="230"/>
      <c r="N408" s="231"/>
      <c r="O408" s="231"/>
      <c r="P408" s="231"/>
      <c r="Q408" s="231"/>
      <c r="R408" s="231"/>
      <c r="S408" s="231"/>
      <c r="T408" s="23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3" t="s">
        <v>144</v>
      </c>
      <c r="AU408" s="233" t="s">
        <v>82</v>
      </c>
      <c r="AV408" s="13" t="s">
        <v>80</v>
      </c>
      <c r="AW408" s="13" t="s">
        <v>33</v>
      </c>
      <c r="AX408" s="13" t="s">
        <v>72</v>
      </c>
      <c r="AY408" s="233" t="s">
        <v>133</v>
      </c>
    </row>
    <row r="409" s="14" customFormat="1">
      <c r="A409" s="14"/>
      <c r="B409" s="234"/>
      <c r="C409" s="235"/>
      <c r="D409" s="219" t="s">
        <v>144</v>
      </c>
      <c r="E409" s="236" t="s">
        <v>19</v>
      </c>
      <c r="F409" s="237" t="s">
        <v>80</v>
      </c>
      <c r="G409" s="235"/>
      <c r="H409" s="238">
        <v>1</v>
      </c>
      <c r="I409" s="239"/>
      <c r="J409" s="235"/>
      <c r="K409" s="235"/>
      <c r="L409" s="240"/>
      <c r="M409" s="241"/>
      <c r="N409" s="242"/>
      <c r="O409" s="242"/>
      <c r="P409" s="242"/>
      <c r="Q409" s="242"/>
      <c r="R409" s="242"/>
      <c r="S409" s="242"/>
      <c r="T409" s="243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4" t="s">
        <v>144</v>
      </c>
      <c r="AU409" s="244" t="s">
        <v>82</v>
      </c>
      <c r="AV409" s="14" t="s">
        <v>82</v>
      </c>
      <c r="AW409" s="14" t="s">
        <v>33</v>
      </c>
      <c r="AX409" s="14" t="s">
        <v>72</v>
      </c>
      <c r="AY409" s="244" t="s">
        <v>133</v>
      </c>
    </row>
    <row r="410" s="13" customFormat="1">
      <c r="A410" s="13"/>
      <c r="B410" s="224"/>
      <c r="C410" s="225"/>
      <c r="D410" s="219" t="s">
        <v>144</v>
      </c>
      <c r="E410" s="226" t="s">
        <v>19</v>
      </c>
      <c r="F410" s="227" t="s">
        <v>282</v>
      </c>
      <c r="G410" s="225"/>
      <c r="H410" s="226" t="s">
        <v>19</v>
      </c>
      <c r="I410" s="228"/>
      <c r="J410" s="225"/>
      <c r="K410" s="225"/>
      <c r="L410" s="229"/>
      <c r="M410" s="230"/>
      <c r="N410" s="231"/>
      <c r="O410" s="231"/>
      <c r="P410" s="231"/>
      <c r="Q410" s="231"/>
      <c r="R410" s="231"/>
      <c r="S410" s="231"/>
      <c r="T410" s="23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3" t="s">
        <v>144</v>
      </c>
      <c r="AU410" s="233" t="s">
        <v>82</v>
      </c>
      <c r="AV410" s="13" t="s">
        <v>80</v>
      </c>
      <c r="AW410" s="13" t="s">
        <v>33</v>
      </c>
      <c r="AX410" s="13" t="s">
        <v>72</v>
      </c>
      <c r="AY410" s="233" t="s">
        <v>133</v>
      </c>
    </row>
    <row r="411" s="13" customFormat="1">
      <c r="A411" s="13"/>
      <c r="B411" s="224"/>
      <c r="C411" s="225"/>
      <c r="D411" s="219" t="s">
        <v>144</v>
      </c>
      <c r="E411" s="226" t="s">
        <v>19</v>
      </c>
      <c r="F411" s="227" t="s">
        <v>232</v>
      </c>
      <c r="G411" s="225"/>
      <c r="H411" s="226" t="s">
        <v>19</v>
      </c>
      <c r="I411" s="228"/>
      <c r="J411" s="225"/>
      <c r="K411" s="225"/>
      <c r="L411" s="229"/>
      <c r="M411" s="230"/>
      <c r="N411" s="231"/>
      <c r="O411" s="231"/>
      <c r="P411" s="231"/>
      <c r="Q411" s="231"/>
      <c r="R411" s="231"/>
      <c r="S411" s="231"/>
      <c r="T411" s="23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3" t="s">
        <v>144</v>
      </c>
      <c r="AU411" s="233" t="s">
        <v>82</v>
      </c>
      <c r="AV411" s="13" t="s">
        <v>80</v>
      </c>
      <c r="AW411" s="13" t="s">
        <v>33</v>
      </c>
      <c r="AX411" s="13" t="s">
        <v>72</v>
      </c>
      <c r="AY411" s="233" t="s">
        <v>133</v>
      </c>
    </row>
    <row r="412" s="13" customFormat="1">
      <c r="A412" s="13"/>
      <c r="B412" s="224"/>
      <c r="C412" s="225"/>
      <c r="D412" s="219" t="s">
        <v>144</v>
      </c>
      <c r="E412" s="226" t="s">
        <v>19</v>
      </c>
      <c r="F412" s="227" t="s">
        <v>146</v>
      </c>
      <c r="G412" s="225"/>
      <c r="H412" s="226" t="s">
        <v>19</v>
      </c>
      <c r="I412" s="228"/>
      <c r="J412" s="225"/>
      <c r="K412" s="225"/>
      <c r="L412" s="229"/>
      <c r="M412" s="230"/>
      <c r="N412" s="231"/>
      <c r="O412" s="231"/>
      <c r="P412" s="231"/>
      <c r="Q412" s="231"/>
      <c r="R412" s="231"/>
      <c r="S412" s="231"/>
      <c r="T412" s="23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3" t="s">
        <v>144</v>
      </c>
      <c r="AU412" s="233" t="s">
        <v>82</v>
      </c>
      <c r="AV412" s="13" t="s">
        <v>80</v>
      </c>
      <c r="AW412" s="13" t="s">
        <v>33</v>
      </c>
      <c r="AX412" s="13" t="s">
        <v>72</v>
      </c>
      <c r="AY412" s="233" t="s">
        <v>133</v>
      </c>
    </row>
    <row r="413" s="13" customFormat="1">
      <c r="A413" s="13"/>
      <c r="B413" s="224"/>
      <c r="C413" s="225"/>
      <c r="D413" s="219" t="s">
        <v>144</v>
      </c>
      <c r="E413" s="226" t="s">
        <v>19</v>
      </c>
      <c r="F413" s="227" t="s">
        <v>317</v>
      </c>
      <c r="G413" s="225"/>
      <c r="H413" s="226" t="s">
        <v>19</v>
      </c>
      <c r="I413" s="228"/>
      <c r="J413" s="225"/>
      <c r="K413" s="225"/>
      <c r="L413" s="229"/>
      <c r="M413" s="230"/>
      <c r="N413" s="231"/>
      <c r="O413" s="231"/>
      <c r="P413" s="231"/>
      <c r="Q413" s="231"/>
      <c r="R413" s="231"/>
      <c r="S413" s="231"/>
      <c r="T413" s="23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3" t="s">
        <v>144</v>
      </c>
      <c r="AU413" s="233" t="s">
        <v>82</v>
      </c>
      <c r="AV413" s="13" t="s">
        <v>80</v>
      </c>
      <c r="AW413" s="13" t="s">
        <v>33</v>
      </c>
      <c r="AX413" s="13" t="s">
        <v>72</v>
      </c>
      <c r="AY413" s="233" t="s">
        <v>133</v>
      </c>
    </row>
    <row r="414" s="14" customFormat="1">
      <c r="A414" s="14"/>
      <c r="B414" s="234"/>
      <c r="C414" s="235"/>
      <c r="D414" s="219" t="s">
        <v>144</v>
      </c>
      <c r="E414" s="236" t="s">
        <v>19</v>
      </c>
      <c r="F414" s="237" t="s">
        <v>80</v>
      </c>
      <c r="G414" s="235"/>
      <c r="H414" s="238">
        <v>1</v>
      </c>
      <c r="I414" s="239"/>
      <c r="J414" s="235"/>
      <c r="K414" s="235"/>
      <c r="L414" s="240"/>
      <c r="M414" s="241"/>
      <c r="N414" s="242"/>
      <c r="O414" s="242"/>
      <c r="P414" s="242"/>
      <c r="Q414" s="242"/>
      <c r="R414" s="242"/>
      <c r="S414" s="242"/>
      <c r="T414" s="243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4" t="s">
        <v>144</v>
      </c>
      <c r="AU414" s="244" t="s">
        <v>82</v>
      </c>
      <c r="AV414" s="14" t="s">
        <v>82</v>
      </c>
      <c r="AW414" s="14" t="s">
        <v>33</v>
      </c>
      <c r="AX414" s="14" t="s">
        <v>72</v>
      </c>
      <c r="AY414" s="244" t="s">
        <v>133</v>
      </c>
    </row>
    <row r="415" s="13" customFormat="1">
      <c r="A415" s="13"/>
      <c r="B415" s="224"/>
      <c r="C415" s="225"/>
      <c r="D415" s="219" t="s">
        <v>144</v>
      </c>
      <c r="E415" s="226" t="s">
        <v>19</v>
      </c>
      <c r="F415" s="227" t="s">
        <v>282</v>
      </c>
      <c r="G415" s="225"/>
      <c r="H415" s="226" t="s">
        <v>19</v>
      </c>
      <c r="I415" s="228"/>
      <c r="J415" s="225"/>
      <c r="K415" s="225"/>
      <c r="L415" s="229"/>
      <c r="M415" s="230"/>
      <c r="N415" s="231"/>
      <c r="O415" s="231"/>
      <c r="P415" s="231"/>
      <c r="Q415" s="231"/>
      <c r="R415" s="231"/>
      <c r="S415" s="231"/>
      <c r="T415" s="232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3" t="s">
        <v>144</v>
      </c>
      <c r="AU415" s="233" t="s">
        <v>82</v>
      </c>
      <c r="AV415" s="13" t="s">
        <v>80</v>
      </c>
      <c r="AW415" s="13" t="s">
        <v>33</v>
      </c>
      <c r="AX415" s="13" t="s">
        <v>72</v>
      </c>
      <c r="AY415" s="233" t="s">
        <v>133</v>
      </c>
    </row>
    <row r="416" s="13" customFormat="1">
      <c r="A416" s="13"/>
      <c r="B416" s="224"/>
      <c r="C416" s="225"/>
      <c r="D416" s="219" t="s">
        <v>144</v>
      </c>
      <c r="E416" s="226" t="s">
        <v>19</v>
      </c>
      <c r="F416" s="227" t="s">
        <v>232</v>
      </c>
      <c r="G416" s="225"/>
      <c r="H416" s="226" t="s">
        <v>19</v>
      </c>
      <c r="I416" s="228"/>
      <c r="J416" s="225"/>
      <c r="K416" s="225"/>
      <c r="L416" s="229"/>
      <c r="M416" s="230"/>
      <c r="N416" s="231"/>
      <c r="O416" s="231"/>
      <c r="P416" s="231"/>
      <c r="Q416" s="231"/>
      <c r="R416" s="231"/>
      <c r="S416" s="231"/>
      <c r="T416" s="23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3" t="s">
        <v>144</v>
      </c>
      <c r="AU416" s="233" t="s">
        <v>82</v>
      </c>
      <c r="AV416" s="13" t="s">
        <v>80</v>
      </c>
      <c r="AW416" s="13" t="s">
        <v>33</v>
      </c>
      <c r="AX416" s="13" t="s">
        <v>72</v>
      </c>
      <c r="AY416" s="233" t="s">
        <v>133</v>
      </c>
    </row>
    <row r="417" s="13" customFormat="1">
      <c r="A417" s="13"/>
      <c r="B417" s="224"/>
      <c r="C417" s="225"/>
      <c r="D417" s="219" t="s">
        <v>144</v>
      </c>
      <c r="E417" s="226" t="s">
        <v>19</v>
      </c>
      <c r="F417" s="227" t="s">
        <v>146</v>
      </c>
      <c r="G417" s="225"/>
      <c r="H417" s="226" t="s">
        <v>19</v>
      </c>
      <c r="I417" s="228"/>
      <c r="J417" s="225"/>
      <c r="K417" s="225"/>
      <c r="L417" s="229"/>
      <c r="M417" s="230"/>
      <c r="N417" s="231"/>
      <c r="O417" s="231"/>
      <c r="P417" s="231"/>
      <c r="Q417" s="231"/>
      <c r="R417" s="231"/>
      <c r="S417" s="231"/>
      <c r="T417" s="23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3" t="s">
        <v>144</v>
      </c>
      <c r="AU417" s="233" t="s">
        <v>82</v>
      </c>
      <c r="AV417" s="13" t="s">
        <v>80</v>
      </c>
      <c r="AW417" s="13" t="s">
        <v>33</v>
      </c>
      <c r="AX417" s="13" t="s">
        <v>72</v>
      </c>
      <c r="AY417" s="233" t="s">
        <v>133</v>
      </c>
    </row>
    <row r="418" s="13" customFormat="1">
      <c r="A418" s="13"/>
      <c r="B418" s="224"/>
      <c r="C418" s="225"/>
      <c r="D418" s="219" t="s">
        <v>144</v>
      </c>
      <c r="E418" s="226" t="s">
        <v>19</v>
      </c>
      <c r="F418" s="227" t="s">
        <v>317</v>
      </c>
      <c r="G418" s="225"/>
      <c r="H418" s="226" t="s">
        <v>19</v>
      </c>
      <c r="I418" s="228"/>
      <c r="J418" s="225"/>
      <c r="K418" s="225"/>
      <c r="L418" s="229"/>
      <c r="M418" s="230"/>
      <c r="N418" s="231"/>
      <c r="O418" s="231"/>
      <c r="P418" s="231"/>
      <c r="Q418" s="231"/>
      <c r="R418" s="231"/>
      <c r="S418" s="231"/>
      <c r="T418" s="23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3" t="s">
        <v>144</v>
      </c>
      <c r="AU418" s="233" t="s">
        <v>82</v>
      </c>
      <c r="AV418" s="13" t="s">
        <v>80</v>
      </c>
      <c r="AW418" s="13" t="s">
        <v>33</v>
      </c>
      <c r="AX418" s="13" t="s">
        <v>72</v>
      </c>
      <c r="AY418" s="233" t="s">
        <v>133</v>
      </c>
    </row>
    <row r="419" s="14" customFormat="1">
      <c r="A419" s="14"/>
      <c r="B419" s="234"/>
      <c r="C419" s="235"/>
      <c r="D419" s="219" t="s">
        <v>144</v>
      </c>
      <c r="E419" s="236" t="s">
        <v>19</v>
      </c>
      <c r="F419" s="237" t="s">
        <v>320</v>
      </c>
      <c r="G419" s="235"/>
      <c r="H419" s="238">
        <v>24</v>
      </c>
      <c r="I419" s="239"/>
      <c r="J419" s="235"/>
      <c r="K419" s="235"/>
      <c r="L419" s="240"/>
      <c r="M419" s="241"/>
      <c r="N419" s="242"/>
      <c r="O419" s="242"/>
      <c r="P419" s="242"/>
      <c r="Q419" s="242"/>
      <c r="R419" s="242"/>
      <c r="S419" s="242"/>
      <c r="T419" s="243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4" t="s">
        <v>144</v>
      </c>
      <c r="AU419" s="244" t="s">
        <v>82</v>
      </c>
      <c r="AV419" s="14" t="s">
        <v>82</v>
      </c>
      <c r="AW419" s="14" t="s">
        <v>33</v>
      </c>
      <c r="AX419" s="14" t="s">
        <v>72</v>
      </c>
      <c r="AY419" s="244" t="s">
        <v>133</v>
      </c>
    </row>
    <row r="420" s="13" customFormat="1">
      <c r="A420" s="13"/>
      <c r="B420" s="224"/>
      <c r="C420" s="225"/>
      <c r="D420" s="219" t="s">
        <v>144</v>
      </c>
      <c r="E420" s="226" t="s">
        <v>19</v>
      </c>
      <c r="F420" s="227" t="s">
        <v>282</v>
      </c>
      <c r="G420" s="225"/>
      <c r="H420" s="226" t="s">
        <v>19</v>
      </c>
      <c r="I420" s="228"/>
      <c r="J420" s="225"/>
      <c r="K420" s="225"/>
      <c r="L420" s="229"/>
      <c r="M420" s="230"/>
      <c r="N420" s="231"/>
      <c r="O420" s="231"/>
      <c r="P420" s="231"/>
      <c r="Q420" s="231"/>
      <c r="R420" s="231"/>
      <c r="S420" s="231"/>
      <c r="T420" s="23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3" t="s">
        <v>144</v>
      </c>
      <c r="AU420" s="233" t="s">
        <v>82</v>
      </c>
      <c r="AV420" s="13" t="s">
        <v>80</v>
      </c>
      <c r="AW420" s="13" t="s">
        <v>33</v>
      </c>
      <c r="AX420" s="13" t="s">
        <v>72</v>
      </c>
      <c r="AY420" s="233" t="s">
        <v>133</v>
      </c>
    </row>
    <row r="421" s="13" customFormat="1">
      <c r="A421" s="13"/>
      <c r="B421" s="224"/>
      <c r="C421" s="225"/>
      <c r="D421" s="219" t="s">
        <v>144</v>
      </c>
      <c r="E421" s="226" t="s">
        <v>19</v>
      </c>
      <c r="F421" s="227" t="s">
        <v>232</v>
      </c>
      <c r="G421" s="225"/>
      <c r="H421" s="226" t="s">
        <v>19</v>
      </c>
      <c r="I421" s="228"/>
      <c r="J421" s="225"/>
      <c r="K421" s="225"/>
      <c r="L421" s="229"/>
      <c r="M421" s="230"/>
      <c r="N421" s="231"/>
      <c r="O421" s="231"/>
      <c r="P421" s="231"/>
      <c r="Q421" s="231"/>
      <c r="R421" s="231"/>
      <c r="S421" s="231"/>
      <c r="T421" s="232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3" t="s">
        <v>144</v>
      </c>
      <c r="AU421" s="233" t="s">
        <v>82</v>
      </c>
      <c r="AV421" s="13" t="s">
        <v>80</v>
      </c>
      <c r="AW421" s="13" t="s">
        <v>33</v>
      </c>
      <c r="AX421" s="13" t="s">
        <v>72</v>
      </c>
      <c r="AY421" s="233" t="s">
        <v>133</v>
      </c>
    </row>
    <row r="422" s="13" customFormat="1">
      <c r="A422" s="13"/>
      <c r="B422" s="224"/>
      <c r="C422" s="225"/>
      <c r="D422" s="219" t="s">
        <v>144</v>
      </c>
      <c r="E422" s="226" t="s">
        <v>19</v>
      </c>
      <c r="F422" s="227" t="s">
        <v>146</v>
      </c>
      <c r="G422" s="225"/>
      <c r="H422" s="226" t="s">
        <v>19</v>
      </c>
      <c r="I422" s="228"/>
      <c r="J422" s="225"/>
      <c r="K422" s="225"/>
      <c r="L422" s="229"/>
      <c r="M422" s="230"/>
      <c r="N422" s="231"/>
      <c r="O422" s="231"/>
      <c r="P422" s="231"/>
      <c r="Q422" s="231"/>
      <c r="R422" s="231"/>
      <c r="S422" s="231"/>
      <c r="T422" s="23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3" t="s">
        <v>144</v>
      </c>
      <c r="AU422" s="233" t="s">
        <v>82</v>
      </c>
      <c r="AV422" s="13" t="s">
        <v>80</v>
      </c>
      <c r="AW422" s="13" t="s">
        <v>33</v>
      </c>
      <c r="AX422" s="13" t="s">
        <v>72</v>
      </c>
      <c r="AY422" s="233" t="s">
        <v>133</v>
      </c>
    </row>
    <row r="423" s="13" customFormat="1">
      <c r="A423" s="13"/>
      <c r="B423" s="224"/>
      <c r="C423" s="225"/>
      <c r="D423" s="219" t="s">
        <v>144</v>
      </c>
      <c r="E423" s="226" t="s">
        <v>19</v>
      </c>
      <c r="F423" s="227" t="s">
        <v>317</v>
      </c>
      <c r="G423" s="225"/>
      <c r="H423" s="226" t="s">
        <v>19</v>
      </c>
      <c r="I423" s="228"/>
      <c r="J423" s="225"/>
      <c r="K423" s="225"/>
      <c r="L423" s="229"/>
      <c r="M423" s="230"/>
      <c r="N423" s="231"/>
      <c r="O423" s="231"/>
      <c r="P423" s="231"/>
      <c r="Q423" s="231"/>
      <c r="R423" s="231"/>
      <c r="S423" s="231"/>
      <c r="T423" s="23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3" t="s">
        <v>144</v>
      </c>
      <c r="AU423" s="233" t="s">
        <v>82</v>
      </c>
      <c r="AV423" s="13" t="s">
        <v>80</v>
      </c>
      <c r="AW423" s="13" t="s">
        <v>33</v>
      </c>
      <c r="AX423" s="13" t="s">
        <v>72</v>
      </c>
      <c r="AY423" s="233" t="s">
        <v>133</v>
      </c>
    </row>
    <row r="424" s="14" customFormat="1">
      <c r="A424" s="14"/>
      <c r="B424" s="234"/>
      <c r="C424" s="235"/>
      <c r="D424" s="219" t="s">
        <v>144</v>
      </c>
      <c r="E424" s="236" t="s">
        <v>19</v>
      </c>
      <c r="F424" s="237" t="s">
        <v>80</v>
      </c>
      <c r="G424" s="235"/>
      <c r="H424" s="238">
        <v>1</v>
      </c>
      <c r="I424" s="239"/>
      <c r="J424" s="235"/>
      <c r="K424" s="235"/>
      <c r="L424" s="240"/>
      <c r="M424" s="241"/>
      <c r="N424" s="242"/>
      <c r="O424" s="242"/>
      <c r="P424" s="242"/>
      <c r="Q424" s="242"/>
      <c r="R424" s="242"/>
      <c r="S424" s="242"/>
      <c r="T424" s="243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4" t="s">
        <v>144</v>
      </c>
      <c r="AU424" s="244" t="s">
        <v>82</v>
      </c>
      <c r="AV424" s="14" t="s">
        <v>82</v>
      </c>
      <c r="AW424" s="14" t="s">
        <v>33</v>
      </c>
      <c r="AX424" s="14" t="s">
        <v>72</v>
      </c>
      <c r="AY424" s="244" t="s">
        <v>133</v>
      </c>
    </row>
    <row r="425" s="13" customFormat="1">
      <c r="A425" s="13"/>
      <c r="B425" s="224"/>
      <c r="C425" s="225"/>
      <c r="D425" s="219" t="s">
        <v>144</v>
      </c>
      <c r="E425" s="226" t="s">
        <v>19</v>
      </c>
      <c r="F425" s="227" t="s">
        <v>283</v>
      </c>
      <c r="G425" s="225"/>
      <c r="H425" s="226" t="s">
        <v>19</v>
      </c>
      <c r="I425" s="228"/>
      <c r="J425" s="225"/>
      <c r="K425" s="225"/>
      <c r="L425" s="229"/>
      <c r="M425" s="230"/>
      <c r="N425" s="231"/>
      <c r="O425" s="231"/>
      <c r="P425" s="231"/>
      <c r="Q425" s="231"/>
      <c r="R425" s="231"/>
      <c r="S425" s="231"/>
      <c r="T425" s="23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3" t="s">
        <v>144</v>
      </c>
      <c r="AU425" s="233" t="s">
        <v>82</v>
      </c>
      <c r="AV425" s="13" t="s">
        <v>80</v>
      </c>
      <c r="AW425" s="13" t="s">
        <v>33</v>
      </c>
      <c r="AX425" s="13" t="s">
        <v>72</v>
      </c>
      <c r="AY425" s="233" t="s">
        <v>133</v>
      </c>
    </row>
    <row r="426" s="13" customFormat="1">
      <c r="A426" s="13"/>
      <c r="B426" s="224"/>
      <c r="C426" s="225"/>
      <c r="D426" s="219" t="s">
        <v>144</v>
      </c>
      <c r="E426" s="226" t="s">
        <v>19</v>
      </c>
      <c r="F426" s="227" t="s">
        <v>232</v>
      </c>
      <c r="G426" s="225"/>
      <c r="H426" s="226" t="s">
        <v>19</v>
      </c>
      <c r="I426" s="228"/>
      <c r="J426" s="225"/>
      <c r="K426" s="225"/>
      <c r="L426" s="229"/>
      <c r="M426" s="230"/>
      <c r="N426" s="231"/>
      <c r="O426" s="231"/>
      <c r="P426" s="231"/>
      <c r="Q426" s="231"/>
      <c r="R426" s="231"/>
      <c r="S426" s="231"/>
      <c r="T426" s="232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3" t="s">
        <v>144</v>
      </c>
      <c r="AU426" s="233" t="s">
        <v>82</v>
      </c>
      <c r="AV426" s="13" t="s">
        <v>80</v>
      </c>
      <c r="AW426" s="13" t="s">
        <v>33</v>
      </c>
      <c r="AX426" s="13" t="s">
        <v>72</v>
      </c>
      <c r="AY426" s="233" t="s">
        <v>133</v>
      </c>
    </row>
    <row r="427" s="13" customFormat="1">
      <c r="A427" s="13"/>
      <c r="B427" s="224"/>
      <c r="C427" s="225"/>
      <c r="D427" s="219" t="s">
        <v>144</v>
      </c>
      <c r="E427" s="226" t="s">
        <v>19</v>
      </c>
      <c r="F427" s="227" t="s">
        <v>146</v>
      </c>
      <c r="G427" s="225"/>
      <c r="H427" s="226" t="s">
        <v>19</v>
      </c>
      <c r="I427" s="228"/>
      <c r="J427" s="225"/>
      <c r="K427" s="225"/>
      <c r="L427" s="229"/>
      <c r="M427" s="230"/>
      <c r="N427" s="231"/>
      <c r="O427" s="231"/>
      <c r="P427" s="231"/>
      <c r="Q427" s="231"/>
      <c r="R427" s="231"/>
      <c r="S427" s="231"/>
      <c r="T427" s="23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3" t="s">
        <v>144</v>
      </c>
      <c r="AU427" s="233" t="s">
        <v>82</v>
      </c>
      <c r="AV427" s="13" t="s">
        <v>80</v>
      </c>
      <c r="AW427" s="13" t="s">
        <v>33</v>
      </c>
      <c r="AX427" s="13" t="s">
        <v>72</v>
      </c>
      <c r="AY427" s="233" t="s">
        <v>133</v>
      </c>
    </row>
    <row r="428" s="13" customFormat="1">
      <c r="A428" s="13"/>
      <c r="B428" s="224"/>
      <c r="C428" s="225"/>
      <c r="D428" s="219" t="s">
        <v>144</v>
      </c>
      <c r="E428" s="226" t="s">
        <v>19</v>
      </c>
      <c r="F428" s="227" t="s">
        <v>317</v>
      </c>
      <c r="G428" s="225"/>
      <c r="H428" s="226" t="s">
        <v>19</v>
      </c>
      <c r="I428" s="228"/>
      <c r="J428" s="225"/>
      <c r="K428" s="225"/>
      <c r="L428" s="229"/>
      <c r="M428" s="230"/>
      <c r="N428" s="231"/>
      <c r="O428" s="231"/>
      <c r="P428" s="231"/>
      <c r="Q428" s="231"/>
      <c r="R428" s="231"/>
      <c r="S428" s="231"/>
      <c r="T428" s="23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3" t="s">
        <v>144</v>
      </c>
      <c r="AU428" s="233" t="s">
        <v>82</v>
      </c>
      <c r="AV428" s="13" t="s">
        <v>80</v>
      </c>
      <c r="AW428" s="13" t="s">
        <v>33</v>
      </c>
      <c r="AX428" s="13" t="s">
        <v>72</v>
      </c>
      <c r="AY428" s="233" t="s">
        <v>133</v>
      </c>
    </row>
    <row r="429" s="14" customFormat="1">
      <c r="A429" s="14"/>
      <c r="B429" s="234"/>
      <c r="C429" s="235"/>
      <c r="D429" s="219" t="s">
        <v>144</v>
      </c>
      <c r="E429" s="236" t="s">
        <v>19</v>
      </c>
      <c r="F429" s="237" t="s">
        <v>197</v>
      </c>
      <c r="G429" s="235"/>
      <c r="H429" s="238">
        <v>8</v>
      </c>
      <c r="I429" s="239"/>
      <c r="J429" s="235"/>
      <c r="K429" s="235"/>
      <c r="L429" s="240"/>
      <c r="M429" s="241"/>
      <c r="N429" s="242"/>
      <c r="O429" s="242"/>
      <c r="P429" s="242"/>
      <c r="Q429" s="242"/>
      <c r="R429" s="242"/>
      <c r="S429" s="242"/>
      <c r="T429" s="243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4" t="s">
        <v>144</v>
      </c>
      <c r="AU429" s="244" t="s">
        <v>82</v>
      </c>
      <c r="AV429" s="14" t="s">
        <v>82</v>
      </c>
      <c r="AW429" s="14" t="s">
        <v>33</v>
      </c>
      <c r="AX429" s="14" t="s">
        <v>72</v>
      </c>
      <c r="AY429" s="244" t="s">
        <v>133</v>
      </c>
    </row>
    <row r="430" s="13" customFormat="1">
      <c r="A430" s="13"/>
      <c r="B430" s="224"/>
      <c r="C430" s="225"/>
      <c r="D430" s="219" t="s">
        <v>144</v>
      </c>
      <c r="E430" s="226" t="s">
        <v>19</v>
      </c>
      <c r="F430" s="227" t="s">
        <v>283</v>
      </c>
      <c r="G430" s="225"/>
      <c r="H430" s="226" t="s">
        <v>19</v>
      </c>
      <c r="I430" s="228"/>
      <c r="J430" s="225"/>
      <c r="K430" s="225"/>
      <c r="L430" s="229"/>
      <c r="M430" s="230"/>
      <c r="N430" s="231"/>
      <c r="O430" s="231"/>
      <c r="P430" s="231"/>
      <c r="Q430" s="231"/>
      <c r="R430" s="231"/>
      <c r="S430" s="231"/>
      <c r="T430" s="23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3" t="s">
        <v>144</v>
      </c>
      <c r="AU430" s="233" t="s">
        <v>82</v>
      </c>
      <c r="AV430" s="13" t="s">
        <v>80</v>
      </c>
      <c r="AW430" s="13" t="s">
        <v>33</v>
      </c>
      <c r="AX430" s="13" t="s">
        <v>72</v>
      </c>
      <c r="AY430" s="233" t="s">
        <v>133</v>
      </c>
    </row>
    <row r="431" s="15" customFormat="1">
      <c r="A431" s="15"/>
      <c r="B431" s="245"/>
      <c r="C431" s="246"/>
      <c r="D431" s="219" t="s">
        <v>144</v>
      </c>
      <c r="E431" s="247" t="s">
        <v>19</v>
      </c>
      <c r="F431" s="248" t="s">
        <v>149</v>
      </c>
      <c r="G431" s="246"/>
      <c r="H431" s="249">
        <v>86</v>
      </c>
      <c r="I431" s="250"/>
      <c r="J431" s="246"/>
      <c r="K431" s="246"/>
      <c r="L431" s="251"/>
      <c r="M431" s="252"/>
      <c r="N431" s="253"/>
      <c r="O431" s="253"/>
      <c r="P431" s="253"/>
      <c r="Q431" s="253"/>
      <c r="R431" s="253"/>
      <c r="S431" s="253"/>
      <c r="T431" s="254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55" t="s">
        <v>144</v>
      </c>
      <c r="AU431" s="255" t="s">
        <v>82</v>
      </c>
      <c r="AV431" s="15" t="s">
        <v>140</v>
      </c>
      <c r="AW431" s="15" t="s">
        <v>33</v>
      </c>
      <c r="AX431" s="15" t="s">
        <v>80</v>
      </c>
      <c r="AY431" s="255" t="s">
        <v>133</v>
      </c>
    </row>
    <row r="432" s="2" customFormat="1" ht="16.5" customHeight="1">
      <c r="A432" s="40"/>
      <c r="B432" s="41"/>
      <c r="C432" s="270" t="s">
        <v>321</v>
      </c>
      <c r="D432" s="270" t="s">
        <v>286</v>
      </c>
      <c r="E432" s="271" t="s">
        <v>322</v>
      </c>
      <c r="F432" s="272" t="s">
        <v>323</v>
      </c>
      <c r="G432" s="273" t="s">
        <v>152</v>
      </c>
      <c r="H432" s="274">
        <v>86</v>
      </c>
      <c r="I432" s="275"/>
      <c r="J432" s="276">
        <f>ROUND(I432*H432,2)</f>
        <v>0</v>
      </c>
      <c r="K432" s="272" t="s">
        <v>19</v>
      </c>
      <c r="L432" s="277"/>
      <c r="M432" s="278" t="s">
        <v>19</v>
      </c>
      <c r="N432" s="279" t="s">
        <v>43</v>
      </c>
      <c r="O432" s="86"/>
      <c r="P432" s="215">
        <f>O432*H432</f>
        <v>0</v>
      </c>
      <c r="Q432" s="215">
        <v>0.096000000000000002</v>
      </c>
      <c r="R432" s="215">
        <f>Q432*H432</f>
        <v>8.2560000000000002</v>
      </c>
      <c r="S432" s="215">
        <v>0</v>
      </c>
      <c r="T432" s="216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17" t="s">
        <v>197</v>
      </c>
      <c r="AT432" s="217" t="s">
        <v>286</v>
      </c>
      <c r="AU432" s="217" t="s">
        <v>82</v>
      </c>
      <c r="AY432" s="19" t="s">
        <v>133</v>
      </c>
      <c r="BE432" s="218">
        <f>IF(N432="základní",J432,0)</f>
        <v>0</v>
      </c>
      <c r="BF432" s="218">
        <f>IF(N432="snížená",J432,0)</f>
        <v>0</v>
      </c>
      <c r="BG432" s="218">
        <f>IF(N432="zákl. přenesená",J432,0)</f>
        <v>0</v>
      </c>
      <c r="BH432" s="218">
        <f>IF(N432="sníž. přenesená",J432,0)</f>
        <v>0</v>
      </c>
      <c r="BI432" s="218">
        <f>IF(N432="nulová",J432,0)</f>
        <v>0</v>
      </c>
      <c r="BJ432" s="19" t="s">
        <v>80</v>
      </c>
      <c r="BK432" s="218">
        <f>ROUND(I432*H432,2)</f>
        <v>0</v>
      </c>
      <c r="BL432" s="19" t="s">
        <v>140</v>
      </c>
      <c r="BM432" s="217" t="s">
        <v>324</v>
      </c>
    </row>
    <row r="433" s="2" customFormat="1">
      <c r="A433" s="40"/>
      <c r="B433" s="41"/>
      <c r="C433" s="42"/>
      <c r="D433" s="219" t="s">
        <v>142</v>
      </c>
      <c r="E433" s="42"/>
      <c r="F433" s="220" t="s">
        <v>323</v>
      </c>
      <c r="G433" s="42"/>
      <c r="H433" s="42"/>
      <c r="I433" s="221"/>
      <c r="J433" s="42"/>
      <c r="K433" s="42"/>
      <c r="L433" s="46"/>
      <c r="M433" s="222"/>
      <c r="N433" s="223"/>
      <c r="O433" s="86"/>
      <c r="P433" s="86"/>
      <c r="Q433" s="86"/>
      <c r="R433" s="86"/>
      <c r="S433" s="86"/>
      <c r="T433" s="87"/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T433" s="19" t="s">
        <v>142</v>
      </c>
      <c r="AU433" s="19" t="s">
        <v>82</v>
      </c>
    </row>
    <row r="434" s="13" customFormat="1">
      <c r="A434" s="13"/>
      <c r="B434" s="224"/>
      <c r="C434" s="225"/>
      <c r="D434" s="219" t="s">
        <v>144</v>
      </c>
      <c r="E434" s="226" t="s">
        <v>19</v>
      </c>
      <c r="F434" s="227" t="s">
        <v>316</v>
      </c>
      <c r="G434" s="225"/>
      <c r="H434" s="226" t="s">
        <v>19</v>
      </c>
      <c r="I434" s="228"/>
      <c r="J434" s="225"/>
      <c r="K434" s="225"/>
      <c r="L434" s="229"/>
      <c r="M434" s="230"/>
      <c r="N434" s="231"/>
      <c r="O434" s="231"/>
      <c r="P434" s="231"/>
      <c r="Q434" s="231"/>
      <c r="R434" s="231"/>
      <c r="S434" s="231"/>
      <c r="T434" s="232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3" t="s">
        <v>144</v>
      </c>
      <c r="AU434" s="233" t="s">
        <v>82</v>
      </c>
      <c r="AV434" s="13" t="s">
        <v>80</v>
      </c>
      <c r="AW434" s="13" t="s">
        <v>33</v>
      </c>
      <c r="AX434" s="13" t="s">
        <v>72</v>
      </c>
      <c r="AY434" s="233" t="s">
        <v>133</v>
      </c>
    </row>
    <row r="435" s="13" customFormat="1">
      <c r="A435" s="13"/>
      <c r="B435" s="224"/>
      <c r="C435" s="225"/>
      <c r="D435" s="219" t="s">
        <v>144</v>
      </c>
      <c r="E435" s="226" t="s">
        <v>19</v>
      </c>
      <c r="F435" s="227" t="s">
        <v>232</v>
      </c>
      <c r="G435" s="225"/>
      <c r="H435" s="226" t="s">
        <v>19</v>
      </c>
      <c r="I435" s="228"/>
      <c r="J435" s="225"/>
      <c r="K435" s="225"/>
      <c r="L435" s="229"/>
      <c r="M435" s="230"/>
      <c r="N435" s="231"/>
      <c r="O435" s="231"/>
      <c r="P435" s="231"/>
      <c r="Q435" s="231"/>
      <c r="R435" s="231"/>
      <c r="S435" s="231"/>
      <c r="T435" s="23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3" t="s">
        <v>144</v>
      </c>
      <c r="AU435" s="233" t="s">
        <v>82</v>
      </c>
      <c r="AV435" s="13" t="s">
        <v>80</v>
      </c>
      <c r="AW435" s="13" t="s">
        <v>33</v>
      </c>
      <c r="AX435" s="13" t="s">
        <v>72</v>
      </c>
      <c r="AY435" s="233" t="s">
        <v>133</v>
      </c>
    </row>
    <row r="436" s="13" customFormat="1">
      <c r="A436" s="13"/>
      <c r="B436" s="224"/>
      <c r="C436" s="225"/>
      <c r="D436" s="219" t="s">
        <v>144</v>
      </c>
      <c r="E436" s="226" t="s">
        <v>19</v>
      </c>
      <c r="F436" s="227" t="s">
        <v>146</v>
      </c>
      <c r="G436" s="225"/>
      <c r="H436" s="226" t="s">
        <v>19</v>
      </c>
      <c r="I436" s="228"/>
      <c r="J436" s="225"/>
      <c r="K436" s="225"/>
      <c r="L436" s="229"/>
      <c r="M436" s="230"/>
      <c r="N436" s="231"/>
      <c r="O436" s="231"/>
      <c r="P436" s="231"/>
      <c r="Q436" s="231"/>
      <c r="R436" s="231"/>
      <c r="S436" s="231"/>
      <c r="T436" s="23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3" t="s">
        <v>144</v>
      </c>
      <c r="AU436" s="233" t="s">
        <v>82</v>
      </c>
      <c r="AV436" s="13" t="s">
        <v>80</v>
      </c>
      <c r="AW436" s="13" t="s">
        <v>33</v>
      </c>
      <c r="AX436" s="13" t="s">
        <v>72</v>
      </c>
      <c r="AY436" s="233" t="s">
        <v>133</v>
      </c>
    </row>
    <row r="437" s="13" customFormat="1">
      <c r="A437" s="13"/>
      <c r="B437" s="224"/>
      <c r="C437" s="225"/>
      <c r="D437" s="219" t="s">
        <v>144</v>
      </c>
      <c r="E437" s="226" t="s">
        <v>19</v>
      </c>
      <c r="F437" s="227" t="s">
        <v>317</v>
      </c>
      <c r="G437" s="225"/>
      <c r="H437" s="226" t="s">
        <v>19</v>
      </c>
      <c r="I437" s="228"/>
      <c r="J437" s="225"/>
      <c r="K437" s="225"/>
      <c r="L437" s="229"/>
      <c r="M437" s="230"/>
      <c r="N437" s="231"/>
      <c r="O437" s="231"/>
      <c r="P437" s="231"/>
      <c r="Q437" s="231"/>
      <c r="R437" s="231"/>
      <c r="S437" s="231"/>
      <c r="T437" s="23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3" t="s">
        <v>144</v>
      </c>
      <c r="AU437" s="233" t="s">
        <v>82</v>
      </c>
      <c r="AV437" s="13" t="s">
        <v>80</v>
      </c>
      <c r="AW437" s="13" t="s">
        <v>33</v>
      </c>
      <c r="AX437" s="13" t="s">
        <v>72</v>
      </c>
      <c r="AY437" s="233" t="s">
        <v>133</v>
      </c>
    </row>
    <row r="438" s="14" customFormat="1">
      <c r="A438" s="14"/>
      <c r="B438" s="234"/>
      <c r="C438" s="235"/>
      <c r="D438" s="219" t="s">
        <v>144</v>
      </c>
      <c r="E438" s="236" t="s">
        <v>19</v>
      </c>
      <c r="F438" s="237" t="s">
        <v>80</v>
      </c>
      <c r="G438" s="235"/>
      <c r="H438" s="238">
        <v>1</v>
      </c>
      <c r="I438" s="239"/>
      <c r="J438" s="235"/>
      <c r="K438" s="235"/>
      <c r="L438" s="240"/>
      <c r="M438" s="241"/>
      <c r="N438" s="242"/>
      <c r="O438" s="242"/>
      <c r="P438" s="242"/>
      <c r="Q438" s="242"/>
      <c r="R438" s="242"/>
      <c r="S438" s="242"/>
      <c r="T438" s="243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4" t="s">
        <v>144</v>
      </c>
      <c r="AU438" s="244" t="s">
        <v>82</v>
      </c>
      <c r="AV438" s="14" t="s">
        <v>82</v>
      </c>
      <c r="AW438" s="14" t="s">
        <v>33</v>
      </c>
      <c r="AX438" s="14" t="s">
        <v>72</v>
      </c>
      <c r="AY438" s="244" t="s">
        <v>133</v>
      </c>
    </row>
    <row r="439" s="13" customFormat="1">
      <c r="A439" s="13"/>
      <c r="B439" s="224"/>
      <c r="C439" s="225"/>
      <c r="D439" s="219" t="s">
        <v>144</v>
      </c>
      <c r="E439" s="226" t="s">
        <v>19</v>
      </c>
      <c r="F439" s="227" t="s">
        <v>276</v>
      </c>
      <c r="G439" s="225"/>
      <c r="H439" s="226" t="s">
        <v>19</v>
      </c>
      <c r="I439" s="228"/>
      <c r="J439" s="225"/>
      <c r="K439" s="225"/>
      <c r="L439" s="229"/>
      <c r="M439" s="230"/>
      <c r="N439" s="231"/>
      <c r="O439" s="231"/>
      <c r="P439" s="231"/>
      <c r="Q439" s="231"/>
      <c r="R439" s="231"/>
      <c r="S439" s="231"/>
      <c r="T439" s="23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3" t="s">
        <v>144</v>
      </c>
      <c r="AU439" s="233" t="s">
        <v>82</v>
      </c>
      <c r="AV439" s="13" t="s">
        <v>80</v>
      </c>
      <c r="AW439" s="13" t="s">
        <v>33</v>
      </c>
      <c r="AX439" s="13" t="s">
        <v>72</v>
      </c>
      <c r="AY439" s="233" t="s">
        <v>133</v>
      </c>
    </row>
    <row r="440" s="13" customFormat="1">
      <c r="A440" s="13"/>
      <c r="B440" s="224"/>
      <c r="C440" s="225"/>
      <c r="D440" s="219" t="s">
        <v>144</v>
      </c>
      <c r="E440" s="226" t="s">
        <v>19</v>
      </c>
      <c r="F440" s="227" t="s">
        <v>232</v>
      </c>
      <c r="G440" s="225"/>
      <c r="H440" s="226" t="s">
        <v>19</v>
      </c>
      <c r="I440" s="228"/>
      <c r="J440" s="225"/>
      <c r="K440" s="225"/>
      <c r="L440" s="229"/>
      <c r="M440" s="230"/>
      <c r="N440" s="231"/>
      <c r="O440" s="231"/>
      <c r="P440" s="231"/>
      <c r="Q440" s="231"/>
      <c r="R440" s="231"/>
      <c r="S440" s="231"/>
      <c r="T440" s="232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3" t="s">
        <v>144</v>
      </c>
      <c r="AU440" s="233" t="s">
        <v>82</v>
      </c>
      <c r="AV440" s="13" t="s">
        <v>80</v>
      </c>
      <c r="AW440" s="13" t="s">
        <v>33</v>
      </c>
      <c r="AX440" s="13" t="s">
        <v>72</v>
      </c>
      <c r="AY440" s="233" t="s">
        <v>133</v>
      </c>
    </row>
    <row r="441" s="13" customFormat="1">
      <c r="A441" s="13"/>
      <c r="B441" s="224"/>
      <c r="C441" s="225"/>
      <c r="D441" s="219" t="s">
        <v>144</v>
      </c>
      <c r="E441" s="226" t="s">
        <v>19</v>
      </c>
      <c r="F441" s="227" t="s">
        <v>146</v>
      </c>
      <c r="G441" s="225"/>
      <c r="H441" s="226" t="s">
        <v>19</v>
      </c>
      <c r="I441" s="228"/>
      <c r="J441" s="225"/>
      <c r="K441" s="225"/>
      <c r="L441" s="229"/>
      <c r="M441" s="230"/>
      <c r="N441" s="231"/>
      <c r="O441" s="231"/>
      <c r="P441" s="231"/>
      <c r="Q441" s="231"/>
      <c r="R441" s="231"/>
      <c r="S441" s="231"/>
      <c r="T441" s="23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3" t="s">
        <v>144</v>
      </c>
      <c r="AU441" s="233" t="s">
        <v>82</v>
      </c>
      <c r="AV441" s="13" t="s">
        <v>80</v>
      </c>
      <c r="AW441" s="13" t="s">
        <v>33</v>
      </c>
      <c r="AX441" s="13" t="s">
        <v>72</v>
      </c>
      <c r="AY441" s="233" t="s">
        <v>133</v>
      </c>
    </row>
    <row r="442" s="13" customFormat="1">
      <c r="A442" s="13"/>
      <c r="B442" s="224"/>
      <c r="C442" s="225"/>
      <c r="D442" s="219" t="s">
        <v>144</v>
      </c>
      <c r="E442" s="226" t="s">
        <v>19</v>
      </c>
      <c r="F442" s="227" t="s">
        <v>317</v>
      </c>
      <c r="G442" s="225"/>
      <c r="H442" s="226" t="s">
        <v>19</v>
      </c>
      <c r="I442" s="228"/>
      <c r="J442" s="225"/>
      <c r="K442" s="225"/>
      <c r="L442" s="229"/>
      <c r="M442" s="230"/>
      <c r="N442" s="231"/>
      <c r="O442" s="231"/>
      <c r="P442" s="231"/>
      <c r="Q442" s="231"/>
      <c r="R442" s="231"/>
      <c r="S442" s="231"/>
      <c r="T442" s="23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3" t="s">
        <v>144</v>
      </c>
      <c r="AU442" s="233" t="s">
        <v>82</v>
      </c>
      <c r="AV442" s="13" t="s">
        <v>80</v>
      </c>
      <c r="AW442" s="13" t="s">
        <v>33</v>
      </c>
      <c r="AX442" s="13" t="s">
        <v>72</v>
      </c>
      <c r="AY442" s="233" t="s">
        <v>133</v>
      </c>
    </row>
    <row r="443" s="14" customFormat="1">
      <c r="A443" s="14"/>
      <c r="B443" s="234"/>
      <c r="C443" s="235"/>
      <c r="D443" s="219" t="s">
        <v>144</v>
      </c>
      <c r="E443" s="236" t="s">
        <v>19</v>
      </c>
      <c r="F443" s="237" t="s">
        <v>80</v>
      </c>
      <c r="G443" s="235"/>
      <c r="H443" s="238">
        <v>1</v>
      </c>
      <c r="I443" s="239"/>
      <c r="J443" s="235"/>
      <c r="K443" s="235"/>
      <c r="L443" s="240"/>
      <c r="M443" s="241"/>
      <c r="N443" s="242"/>
      <c r="O443" s="242"/>
      <c r="P443" s="242"/>
      <c r="Q443" s="242"/>
      <c r="R443" s="242"/>
      <c r="S443" s="242"/>
      <c r="T443" s="243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4" t="s">
        <v>144</v>
      </c>
      <c r="AU443" s="244" t="s">
        <v>82</v>
      </c>
      <c r="AV443" s="14" t="s">
        <v>82</v>
      </c>
      <c r="AW443" s="14" t="s">
        <v>33</v>
      </c>
      <c r="AX443" s="14" t="s">
        <v>72</v>
      </c>
      <c r="AY443" s="244" t="s">
        <v>133</v>
      </c>
    </row>
    <row r="444" s="13" customFormat="1">
      <c r="A444" s="13"/>
      <c r="B444" s="224"/>
      <c r="C444" s="225"/>
      <c r="D444" s="219" t="s">
        <v>144</v>
      </c>
      <c r="E444" s="226" t="s">
        <v>19</v>
      </c>
      <c r="F444" s="227" t="s">
        <v>276</v>
      </c>
      <c r="G444" s="225"/>
      <c r="H444" s="226" t="s">
        <v>19</v>
      </c>
      <c r="I444" s="228"/>
      <c r="J444" s="225"/>
      <c r="K444" s="225"/>
      <c r="L444" s="229"/>
      <c r="M444" s="230"/>
      <c r="N444" s="231"/>
      <c r="O444" s="231"/>
      <c r="P444" s="231"/>
      <c r="Q444" s="231"/>
      <c r="R444" s="231"/>
      <c r="S444" s="231"/>
      <c r="T444" s="23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3" t="s">
        <v>144</v>
      </c>
      <c r="AU444" s="233" t="s">
        <v>82</v>
      </c>
      <c r="AV444" s="13" t="s">
        <v>80</v>
      </c>
      <c r="AW444" s="13" t="s">
        <v>33</v>
      </c>
      <c r="AX444" s="13" t="s">
        <v>72</v>
      </c>
      <c r="AY444" s="233" t="s">
        <v>133</v>
      </c>
    </row>
    <row r="445" s="13" customFormat="1">
      <c r="A445" s="13"/>
      <c r="B445" s="224"/>
      <c r="C445" s="225"/>
      <c r="D445" s="219" t="s">
        <v>144</v>
      </c>
      <c r="E445" s="226" t="s">
        <v>19</v>
      </c>
      <c r="F445" s="227" t="s">
        <v>232</v>
      </c>
      <c r="G445" s="225"/>
      <c r="H445" s="226" t="s">
        <v>19</v>
      </c>
      <c r="I445" s="228"/>
      <c r="J445" s="225"/>
      <c r="K445" s="225"/>
      <c r="L445" s="229"/>
      <c r="M445" s="230"/>
      <c r="N445" s="231"/>
      <c r="O445" s="231"/>
      <c r="P445" s="231"/>
      <c r="Q445" s="231"/>
      <c r="R445" s="231"/>
      <c r="S445" s="231"/>
      <c r="T445" s="23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3" t="s">
        <v>144</v>
      </c>
      <c r="AU445" s="233" t="s">
        <v>82</v>
      </c>
      <c r="AV445" s="13" t="s">
        <v>80</v>
      </c>
      <c r="AW445" s="13" t="s">
        <v>33</v>
      </c>
      <c r="AX445" s="13" t="s">
        <v>72</v>
      </c>
      <c r="AY445" s="233" t="s">
        <v>133</v>
      </c>
    </row>
    <row r="446" s="13" customFormat="1">
      <c r="A446" s="13"/>
      <c r="B446" s="224"/>
      <c r="C446" s="225"/>
      <c r="D446" s="219" t="s">
        <v>144</v>
      </c>
      <c r="E446" s="226" t="s">
        <v>19</v>
      </c>
      <c r="F446" s="227" t="s">
        <v>146</v>
      </c>
      <c r="G446" s="225"/>
      <c r="H446" s="226" t="s">
        <v>19</v>
      </c>
      <c r="I446" s="228"/>
      <c r="J446" s="225"/>
      <c r="K446" s="225"/>
      <c r="L446" s="229"/>
      <c r="M446" s="230"/>
      <c r="N446" s="231"/>
      <c r="O446" s="231"/>
      <c r="P446" s="231"/>
      <c r="Q446" s="231"/>
      <c r="R446" s="231"/>
      <c r="S446" s="231"/>
      <c r="T446" s="23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3" t="s">
        <v>144</v>
      </c>
      <c r="AU446" s="233" t="s">
        <v>82</v>
      </c>
      <c r="AV446" s="13" t="s">
        <v>80</v>
      </c>
      <c r="AW446" s="13" t="s">
        <v>33</v>
      </c>
      <c r="AX446" s="13" t="s">
        <v>72</v>
      </c>
      <c r="AY446" s="233" t="s">
        <v>133</v>
      </c>
    </row>
    <row r="447" s="13" customFormat="1">
      <c r="A447" s="13"/>
      <c r="B447" s="224"/>
      <c r="C447" s="225"/>
      <c r="D447" s="219" t="s">
        <v>144</v>
      </c>
      <c r="E447" s="226" t="s">
        <v>19</v>
      </c>
      <c r="F447" s="227" t="s">
        <v>317</v>
      </c>
      <c r="G447" s="225"/>
      <c r="H447" s="226" t="s">
        <v>19</v>
      </c>
      <c r="I447" s="228"/>
      <c r="J447" s="225"/>
      <c r="K447" s="225"/>
      <c r="L447" s="229"/>
      <c r="M447" s="230"/>
      <c r="N447" s="231"/>
      <c r="O447" s="231"/>
      <c r="P447" s="231"/>
      <c r="Q447" s="231"/>
      <c r="R447" s="231"/>
      <c r="S447" s="231"/>
      <c r="T447" s="232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3" t="s">
        <v>144</v>
      </c>
      <c r="AU447" s="233" t="s">
        <v>82</v>
      </c>
      <c r="AV447" s="13" t="s">
        <v>80</v>
      </c>
      <c r="AW447" s="13" t="s">
        <v>33</v>
      </c>
      <c r="AX447" s="13" t="s">
        <v>72</v>
      </c>
      <c r="AY447" s="233" t="s">
        <v>133</v>
      </c>
    </row>
    <row r="448" s="14" customFormat="1">
      <c r="A448" s="14"/>
      <c r="B448" s="234"/>
      <c r="C448" s="235"/>
      <c r="D448" s="219" t="s">
        <v>144</v>
      </c>
      <c r="E448" s="236" t="s">
        <v>19</v>
      </c>
      <c r="F448" s="237" t="s">
        <v>80</v>
      </c>
      <c r="G448" s="235"/>
      <c r="H448" s="238">
        <v>1</v>
      </c>
      <c r="I448" s="239"/>
      <c r="J448" s="235"/>
      <c r="K448" s="235"/>
      <c r="L448" s="240"/>
      <c r="M448" s="241"/>
      <c r="N448" s="242"/>
      <c r="O448" s="242"/>
      <c r="P448" s="242"/>
      <c r="Q448" s="242"/>
      <c r="R448" s="242"/>
      <c r="S448" s="242"/>
      <c r="T448" s="243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4" t="s">
        <v>144</v>
      </c>
      <c r="AU448" s="244" t="s">
        <v>82</v>
      </c>
      <c r="AV448" s="14" t="s">
        <v>82</v>
      </c>
      <c r="AW448" s="14" t="s">
        <v>33</v>
      </c>
      <c r="AX448" s="14" t="s">
        <v>72</v>
      </c>
      <c r="AY448" s="244" t="s">
        <v>133</v>
      </c>
    </row>
    <row r="449" s="13" customFormat="1">
      <c r="A449" s="13"/>
      <c r="B449" s="224"/>
      <c r="C449" s="225"/>
      <c r="D449" s="219" t="s">
        <v>144</v>
      </c>
      <c r="E449" s="226" t="s">
        <v>19</v>
      </c>
      <c r="F449" s="227" t="s">
        <v>276</v>
      </c>
      <c r="G449" s="225"/>
      <c r="H449" s="226" t="s">
        <v>19</v>
      </c>
      <c r="I449" s="228"/>
      <c r="J449" s="225"/>
      <c r="K449" s="225"/>
      <c r="L449" s="229"/>
      <c r="M449" s="230"/>
      <c r="N449" s="231"/>
      <c r="O449" s="231"/>
      <c r="P449" s="231"/>
      <c r="Q449" s="231"/>
      <c r="R449" s="231"/>
      <c r="S449" s="231"/>
      <c r="T449" s="23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3" t="s">
        <v>144</v>
      </c>
      <c r="AU449" s="233" t="s">
        <v>82</v>
      </c>
      <c r="AV449" s="13" t="s">
        <v>80</v>
      </c>
      <c r="AW449" s="13" t="s">
        <v>33</v>
      </c>
      <c r="AX449" s="13" t="s">
        <v>72</v>
      </c>
      <c r="AY449" s="233" t="s">
        <v>133</v>
      </c>
    </row>
    <row r="450" s="13" customFormat="1">
      <c r="A450" s="13"/>
      <c r="B450" s="224"/>
      <c r="C450" s="225"/>
      <c r="D450" s="219" t="s">
        <v>144</v>
      </c>
      <c r="E450" s="226" t="s">
        <v>19</v>
      </c>
      <c r="F450" s="227" t="s">
        <v>232</v>
      </c>
      <c r="G450" s="225"/>
      <c r="H450" s="226" t="s">
        <v>19</v>
      </c>
      <c r="I450" s="228"/>
      <c r="J450" s="225"/>
      <c r="K450" s="225"/>
      <c r="L450" s="229"/>
      <c r="M450" s="230"/>
      <c r="N450" s="231"/>
      <c r="O450" s="231"/>
      <c r="P450" s="231"/>
      <c r="Q450" s="231"/>
      <c r="R450" s="231"/>
      <c r="S450" s="231"/>
      <c r="T450" s="23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3" t="s">
        <v>144</v>
      </c>
      <c r="AU450" s="233" t="s">
        <v>82</v>
      </c>
      <c r="AV450" s="13" t="s">
        <v>80</v>
      </c>
      <c r="AW450" s="13" t="s">
        <v>33</v>
      </c>
      <c r="AX450" s="13" t="s">
        <v>72</v>
      </c>
      <c r="AY450" s="233" t="s">
        <v>133</v>
      </c>
    </row>
    <row r="451" s="13" customFormat="1">
      <c r="A451" s="13"/>
      <c r="B451" s="224"/>
      <c r="C451" s="225"/>
      <c r="D451" s="219" t="s">
        <v>144</v>
      </c>
      <c r="E451" s="226" t="s">
        <v>19</v>
      </c>
      <c r="F451" s="227" t="s">
        <v>146</v>
      </c>
      <c r="G451" s="225"/>
      <c r="H451" s="226" t="s">
        <v>19</v>
      </c>
      <c r="I451" s="228"/>
      <c r="J451" s="225"/>
      <c r="K451" s="225"/>
      <c r="L451" s="229"/>
      <c r="M451" s="230"/>
      <c r="N451" s="231"/>
      <c r="O451" s="231"/>
      <c r="P451" s="231"/>
      <c r="Q451" s="231"/>
      <c r="R451" s="231"/>
      <c r="S451" s="231"/>
      <c r="T451" s="232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3" t="s">
        <v>144</v>
      </c>
      <c r="AU451" s="233" t="s">
        <v>82</v>
      </c>
      <c r="AV451" s="13" t="s">
        <v>80</v>
      </c>
      <c r="AW451" s="13" t="s">
        <v>33</v>
      </c>
      <c r="AX451" s="13" t="s">
        <v>72</v>
      </c>
      <c r="AY451" s="233" t="s">
        <v>133</v>
      </c>
    </row>
    <row r="452" s="13" customFormat="1">
      <c r="A452" s="13"/>
      <c r="B452" s="224"/>
      <c r="C452" s="225"/>
      <c r="D452" s="219" t="s">
        <v>144</v>
      </c>
      <c r="E452" s="226" t="s">
        <v>19</v>
      </c>
      <c r="F452" s="227" t="s">
        <v>317</v>
      </c>
      <c r="G452" s="225"/>
      <c r="H452" s="226" t="s">
        <v>19</v>
      </c>
      <c r="I452" s="228"/>
      <c r="J452" s="225"/>
      <c r="K452" s="225"/>
      <c r="L452" s="229"/>
      <c r="M452" s="230"/>
      <c r="N452" s="231"/>
      <c r="O452" s="231"/>
      <c r="P452" s="231"/>
      <c r="Q452" s="231"/>
      <c r="R452" s="231"/>
      <c r="S452" s="231"/>
      <c r="T452" s="23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3" t="s">
        <v>144</v>
      </c>
      <c r="AU452" s="233" t="s">
        <v>82</v>
      </c>
      <c r="AV452" s="13" t="s">
        <v>80</v>
      </c>
      <c r="AW452" s="13" t="s">
        <v>33</v>
      </c>
      <c r="AX452" s="13" t="s">
        <v>72</v>
      </c>
      <c r="AY452" s="233" t="s">
        <v>133</v>
      </c>
    </row>
    <row r="453" s="14" customFormat="1">
      <c r="A453" s="14"/>
      <c r="B453" s="234"/>
      <c r="C453" s="235"/>
      <c r="D453" s="219" t="s">
        <v>144</v>
      </c>
      <c r="E453" s="236" t="s">
        <v>19</v>
      </c>
      <c r="F453" s="237" t="s">
        <v>80</v>
      </c>
      <c r="G453" s="235"/>
      <c r="H453" s="238">
        <v>1</v>
      </c>
      <c r="I453" s="239"/>
      <c r="J453" s="235"/>
      <c r="K453" s="235"/>
      <c r="L453" s="240"/>
      <c r="M453" s="241"/>
      <c r="N453" s="242"/>
      <c r="O453" s="242"/>
      <c r="P453" s="242"/>
      <c r="Q453" s="242"/>
      <c r="R453" s="242"/>
      <c r="S453" s="242"/>
      <c r="T453" s="243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4" t="s">
        <v>144</v>
      </c>
      <c r="AU453" s="244" t="s">
        <v>82</v>
      </c>
      <c r="AV453" s="14" t="s">
        <v>82</v>
      </c>
      <c r="AW453" s="14" t="s">
        <v>33</v>
      </c>
      <c r="AX453" s="14" t="s">
        <v>72</v>
      </c>
      <c r="AY453" s="244" t="s">
        <v>133</v>
      </c>
    </row>
    <row r="454" s="13" customFormat="1">
      <c r="A454" s="13"/>
      <c r="B454" s="224"/>
      <c r="C454" s="225"/>
      <c r="D454" s="219" t="s">
        <v>144</v>
      </c>
      <c r="E454" s="226" t="s">
        <v>19</v>
      </c>
      <c r="F454" s="227" t="s">
        <v>278</v>
      </c>
      <c r="G454" s="225"/>
      <c r="H454" s="226" t="s">
        <v>19</v>
      </c>
      <c r="I454" s="228"/>
      <c r="J454" s="225"/>
      <c r="K454" s="225"/>
      <c r="L454" s="229"/>
      <c r="M454" s="230"/>
      <c r="N454" s="231"/>
      <c r="O454" s="231"/>
      <c r="P454" s="231"/>
      <c r="Q454" s="231"/>
      <c r="R454" s="231"/>
      <c r="S454" s="231"/>
      <c r="T454" s="232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3" t="s">
        <v>144</v>
      </c>
      <c r="AU454" s="233" t="s">
        <v>82</v>
      </c>
      <c r="AV454" s="13" t="s">
        <v>80</v>
      </c>
      <c r="AW454" s="13" t="s">
        <v>33</v>
      </c>
      <c r="AX454" s="13" t="s">
        <v>72</v>
      </c>
      <c r="AY454" s="233" t="s">
        <v>133</v>
      </c>
    </row>
    <row r="455" s="13" customFormat="1">
      <c r="A455" s="13"/>
      <c r="B455" s="224"/>
      <c r="C455" s="225"/>
      <c r="D455" s="219" t="s">
        <v>144</v>
      </c>
      <c r="E455" s="226" t="s">
        <v>19</v>
      </c>
      <c r="F455" s="227" t="s">
        <v>232</v>
      </c>
      <c r="G455" s="225"/>
      <c r="H455" s="226" t="s">
        <v>19</v>
      </c>
      <c r="I455" s="228"/>
      <c r="J455" s="225"/>
      <c r="K455" s="225"/>
      <c r="L455" s="229"/>
      <c r="M455" s="230"/>
      <c r="N455" s="231"/>
      <c r="O455" s="231"/>
      <c r="P455" s="231"/>
      <c r="Q455" s="231"/>
      <c r="R455" s="231"/>
      <c r="S455" s="231"/>
      <c r="T455" s="232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3" t="s">
        <v>144</v>
      </c>
      <c r="AU455" s="233" t="s">
        <v>82</v>
      </c>
      <c r="AV455" s="13" t="s">
        <v>80</v>
      </c>
      <c r="AW455" s="13" t="s">
        <v>33</v>
      </c>
      <c r="AX455" s="13" t="s">
        <v>72</v>
      </c>
      <c r="AY455" s="233" t="s">
        <v>133</v>
      </c>
    </row>
    <row r="456" s="13" customFormat="1">
      <c r="A456" s="13"/>
      <c r="B456" s="224"/>
      <c r="C456" s="225"/>
      <c r="D456" s="219" t="s">
        <v>144</v>
      </c>
      <c r="E456" s="226" t="s">
        <v>19</v>
      </c>
      <c r="F456" s="227" t="s">
        <v>146</v>
      </c>
      <c r="G456" s="225"/>
      <c r="H456" s="226" t="s">
        <v>19</v>
      </c>
      <c r="I456" s="228"/>
      <c r="J456" s="225"/>
      <c r="K456" s="225"/>
      <c r="L456" s="229"/>
      <c r="M456" s="230"/>
      <c r="N456" s="231"/>
      <c r="O456" s="231"/>
      <c r="P456" s="231"/>
      <c r="Q456" s="231"/>
      <c r="R456" s="231"/>
      <c r="S456" s="231"/>
      <c r="T456" s="23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3" t="s">
        <v>144</v>
      </c>
      <c r="AU456" s="233" t="s">
        <v>82</v>
      </c>
      <c r="AV456" s="13" t="s">
        <v>80</v>
      </c>
      <c r="AW456" s="13" t="s">
        <v>33</v>
      </c>
      <c r="AX456" s="13" t="s">
        <v>72</v>
      </c>
      <c r="AY456" s="233" t="s">
        <v>133</v>
      </c>
    </row>
    <row r="457" s="13" customFormat="1">
      <c r="A457" s="13"/>
      <c r="B457" s="224"/>
      <c r="C457" s="225"/>
      <c r="D457" s="219" t="s">
        <v>144</v>
      </c>
      <c r="E457" s="226" t="s">
        <v>19</v>
      </c>
      <c r="F457" s="227" t="s">
        <v>317</v>
      </c>
      <c r="G457" s="225"/>
      <c r="H457" s="226" t="s">
        <v>19</v>
      </c>
      <c r="I457" s="228"/>
      <c r="J457" s="225"/>
      <c r="K457" s="225"/>
      <c r="L457" s="229"/>
      <c r="M457" s="230"/>
      <c r="N457" s="231"/>
      <c r="O457" s="231"/>
      <c r="P457" s="231"/>
      <c r="Q457" s="231"/>
      <c r="R457" s="231"/>
      <c r="S457" s="231"/>
      <c r="T457" s="232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3" t="s">
        <v>144</v>
      </c>
      <c r="AU457" s="233" t="s">
        <v>82</v>
      </c>
      <c r="AV457" s="13" t="s">
        <v>80</v>
      </c>
      <c r="AW457" s="13" t="s">
        <v>33</v>
      </c>
      <c r="AX457" s="13" t="s">
        <v>72</v>
      </c>
      <c r="AY457" s="233" t="s">
        <v>133</v>
      </c>
    </row>
    <row r="458" s="14" customFormat="1">
      <c r="A458" s="14"/>
      <c r="B458" s="234"/>
      <c r="C458" s="235"/>
      <c r="D458" s="219" t="s">
        <v>144</v>
      </c>
      <c r="E458" s="236" t="s">
        <v>19</v>
      </c>
      <c r="F458" s="237" t="s">
        <v>80</v>
      </c>
      <c r="G458" s="235"/>
      <c r="H458" s="238">
        <v>1</v>
      </c>
      <c r="I458" s="239"/>
      <c r="J458" s="235"/>
      <c r="K458" s="235"/>
      <c r="L458" s="240"/>
      <c r="M458" s="241"/>
      <c r="N458" s="242"/>
      <c r="O458" s="242"/>
      <c r="P458" s="242"/>
      <c r="Q458" s="242"/>
      <c r="R458" s="242"/>
      <c r="S458" s="242"/>
      <c r="T458" s="243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4" t="s">
        <v>144</v>
      </c>
      <c r="AU458" s="244" t="s">
        <v>82</v>
      </c>
      <c r="AV458" s="14" t="s">
        <v>82</v>
      </c>
      <c r="AW458" s="14" t="s">
        <v>33</v>
      </c>
      <c r="AX458" s="14" t="s">
        <v>72</v>
      </c>
      <c r="AY458" s="244" t="s">
        <v>133</v>
      </c>
    </row>
    <row r="459" s="13" customFormat="1">
      <c r="A459" s="13"/>
      <c r="B459" s="224"/>
      <c r="C459" s="225"/>
      <c r="D459" s="219" t="s">
        <v>144</v>
      </c>
      <c r="E459" s="226" t="s">
        <v>19</v>
      </c>
      <c r="F459" s="227" t="s">
        <v>278</v>
      </c>
      <c r="G459" s="225"/>
      <c r="H459" s="226" t="s">
        <v>19</v>
      </c>
      <c r="I459" s="228"/>
      <c r="J459" s="225"/>
      <c r="K459" s="225"/>
      <c r="L459" s="229"/>
      <c r="M459" s="230"/>
      <c r="N459" s="231"/>
      <c r="O459" s="231"/>
      <c r="P459" s="231"/>
      <c r="Q459" s="231"/>
      <c r="R459" s="231"/>
      <c r="S459" s="231"/>
      <c r="T459" s="232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3" t="s">
        <v>144</v>
      </c>
      <c r="AU459" s="233" t="s">
        <v>82</v>
      </c>
      <c r="AV459" s="13" t="s">
        <v>80</v>
      </c>
      <c r="AW459" s="13" t="s">
        <v>33</v>
      </c>
      <c r="AX459" s="13" t="s">
        <v>72</v>
      </c>
      <c r="AY459" s="233" t="s">
        <v>133</v>
      </c>
    </row>
    <row r="460" s="13" customFormat="1">
      <c r="A460" s="13"/>
      <c r="B460" s="224"/>
      <c r="C460" s="225"/>
      <c r="D460" s="219" t="s">
        <v>144</v>
      </c>
      <c r="E460" s="226" t="s">
        <v>19</v>
      </c>
      <c r="F460" s="227" t="s">
        <v>232</v>
      </c>
      <c r="G460" s="225"/>
      <c r="H460" s="226" t="s">
        <v>19</v>
      </c>
      <c r="I460" s="228"/>
      <c r="J460" s="225"/>
      <c r="K460" s="225"/>
      <c r="L460" s="229"/>
      <c r="M460" s="230"/>
      <c r="N460" s="231"/>
      <c r="O460" s="231"/>
      <c r="P460" s="231"/>
      <c r="Q460" s="231"/>
      <c r="R460" s="231"/>
      <c r="S460" s="231"/>
      <c r="T460" s="232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3" t="s">
        <v>144</v>
      </c>
      <c r="AU460" s="233" t="s">
        <v>82</v>
      </c>
      <c r="AV460" s="13" t="s">
        <v>80</v>
      </c>
      <c r="AW460" s="13" t="s">
        <v>33</v>
      </c>
      <c r="AX460" s="13" t="s">
        <v>72</v>
      </c>
      <c r="AY460" s="233" t="s">
        <v>133</v>
      </c>
    </row>
    <row r="461" s="13" customFormat="1">
      <c r="A461" s="13"/>
      <c r="B461" s="224"/>
      <c r="C461" s="225"/>
      <c r="D461" s="219" t="s">
        <v>144</v>
      </c>
      <c r="E461" s="226" t="s">
        <v>19</v>
      </c>
      <c r="F461" s="227" t="s">
        <v>146</v>
      </c>
      <c r="G461" s="225"/>
      <c r="H461" s="226" t="s">
        <v>19</v>
      </c>
      <c r="I461" s="228"/>
      <c r="J461" s="225"/>
      <c r="K461" s="225"/>
      <c r="L461" s="229"/>
      <c r="M461" s="230"/>
      <c r="N461" s="231"/>
      <c r="O461" s="231"/>
      <c r="P461" s="231"/>
      <c r="Q461" s="231"/>
      <c r="R461" s="231"/>
      <c r="S461" s="231"/>
      <c r="T461" s="232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3" t="s">
        <v>144</v>
      </c>
      <c r="AU461" s="233" t="s">
        <v>82</v>
      </c>
      <c r="AV461" s="13" t="s">
        <v>80</v>
      </c>
      <c r="AW461" s="13" t="s">
        <v>33</v>
      </c>
      <c r="AX461" s="13" t="s">
        <v>72</v>
      </c>
      <c r="AY461" s="233" t="s">
        <v>133</v>
      </c>
    </row>
    <row r="462" s="13" customFormat="1">
      <c r="A462" s="13"/>
      <c r="B462" s="224"/>
      <c r="C462" s="225"/>
      <c r="D462" s="219" t="s">
        <v>144</v>
      </c>
      <c r="E462" s="226" t="s">
        <v>19</v>
      </c>
      <c r="F462" s="227" t="s">
        <v>317</v>
      </c>
      <c r="G462" s="225"/>
      <c r="H462" s="226" t="s">
        <v>19</v>
      </c>
      <c r="I462" s="228"/>
      <c r="J462" s="225"/>
      <c r="K462" s="225"/>
      <c r="L462" s="229"/>
      <c r="M462" s="230"/>
      <c r="N462" s="231"/>
      <c r="O462" s="231"/>
      <c r="P462" s="231"/>
      <c r="Q462" s="231"/>
      <c r="R462" s="231"/>
      <c r="S462" s="231"/>
      <c r="T462" s="23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3" t="s">
        <v>144</v>
      </c>
      <c r="AU462" s="233" t="s">
        <v>82</v>
      </c>
      <c r="AV462" s="13" t="s">
        <v>80</v>
      </c>
      <c r="AW462" s="13" t="s">
        <v>33</v>
      </c>
      <c r="AX462" s="13" t="s">
        <v>72</v>
      </c>
      <c r="AY462" s="233" t="s">
        <v>133</v>
      </c>
    </row>
    <row r="463" s="14" customFormat="1">
      <c r="A463" s="14"/>
      <c r="B463" s="234"/>
      <c r="C463" s="235"/>
      <c r="D463" s="219" t="s">
        <v>144</v>
      </c>
      <c r="E463" s="236" t="s">
        <v>19</v>
      </c>
      <c r="F463" s="237" t="s">
        <v>318</v>
      </c>
      <c r="G463" s="235"/>
      <c r="H463" s="238">
        <v>25</v>
      </c>
      <c r="I463" s="239"/>
      <c r="J463" s="235"/>
      <c r="K463" s="235"/>
      <c r="L463" s="240"/>
      <c r="M463" s="241"/>
      <c r="N463" s="242"/>
      <c r="O463" s="242"/>
      <c r="P463" s="242"/>
      <c r="Q463" s="242"/>
      <c r="R463" s="242"/>
      <c r="S463" s="242"/>
      <c r="T463" s="243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44" t="s">
        <v>144</v>
      </c>
      <c r="AU463" s="244" t="s">
        <v>82</v>
      </c>
      <c r="AV463" s="14" t="s">
        <v>82</v>
      </c>
      <c r="AW463" s="14" t="s">
        <v>33</v>
      </c>
      <c r="AX463" s="14" t="s">
        <v>72</v>
      </c>
      <c r="AY463" s="244" t="s">
        <v>133</v>
      </c>
    </row>
    <row r="464" s="13" customFormat="1">
      <c r="A464" s="13"/>
      <c r="B464" s="224"/>
      <c r="C464" s="225"/>
      <c r="D464" s="219" t="s">
        <v>144</v>
      </c>
      <c r="E464" s="226" t="s">
        <v>19</v>
      </c>
      <c r="F464" s="227" t="s">
        <v>278</v>
      </c>
      <c r="G464" s="225"/>
      <c r="H464" s="226" t="s">
        <v>19</v>
      </c>
      <c r="I464" s="228"/>
      <c r="J464" s="225"/>
      <c r="K464" s="225"/>
      <c r="L464" s="229"/>
      <c r="M464" s="230"/>
      <c r="N464" s="231"/>
      <c r="O464" s="231"/>
      <c r="P464" s="231"/>
      <c r="Q464" s="231"/>
      <c r="R464" s="231"/>
      <c r="S464" s="231"/>
      <c r="T464" s="23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3" t="s">
        <v>144</v>
      </c>
      <c r="AU464" s="233" t="s">
        <v>82</v>
      </c>
      <c r="AV464" s="13" t="s">
        <v>80</v>
      </c>
      <c r="AW464" s="13" t="s">
        <v>33</v>
      </c>
      <c r="AX464" s="13" t="s">
        <v>72</v>
      </c>
      <c r="AY464" s="233" t="s">
        <v>133</v>
      </c>
    </row>
    <row r="465" s="13" customFormat="1">
      <c r="A465" s="13"/>
      <c r="B465" s="224"/>
      <c r="C465" s="225"/>
      <c r="D465" s="219" t="s">
        <v>144</v>
      </c>
      <c r="E465" s="226" t="s">
        <v>19</v>
      </c>
      <c r="F465" s="227" t="s">
        <v>232</v>
      </c>
      <c r="G465" s="225"/>
      <c r="H465" s="226" t="s">
        <v>19</v>
      </c>
      <c r="I465" s="228"/>
      <c r="J465" s="225"/>
      <c r="K465" s="225"/>
      <c r="L465" s="229"/>
      <c r="M465" s="230"/>
      <c r="N465" s="231"/>
      <c r="O465" s="231"/>
      <c r="P465" s="231"/>
      <c r="Q465" s="231"/>
      <c r="R465" s="231"/>
      <c r="S465" s="231"/>
      <c r="T465" s="232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3" t="s">
        <v>144</v>
      </c>
      <c r="AU465" s="233" t="s">
        <v>82</v>
      </c>
      <c r="AV465" s="13" t="s">
        <v>80</v>
      </c>
      <c r="AW465" s="13" t="s">
        <v>33</v>
      </c>
      <c r="AX465" s="13" t="s">
        <v>72</v>
      </c>
      <c r="AY465" s="233" t="s">
        <v>133</v>
      </c>
    </row>
    <row r="466" s="13" customFormat="1">
      <c r="A466" s="13"/>
      <c r="B466" s="224"/>
      <c r="C466" s="225"/>
      <c r="D466" s="219" t="s">
        <v>144</v>
      </c>
      <c r="E466" s="226" t="s">
        <v>19</v>
      </c>
      <c r="F466" s="227" t="s">
        <v>146</v>
      </c>
      <c r="G466" s="225"/>
      <c r="H466" s="226" t="s">
        <v>19</v>
      </c>
      <c r="I466" s="228"/>
      <c r="J466" s="225"/>
      <c r="K466" s="225"/>
      <c r="L466" s="229"/>
      <c r="M466" s="230"/>
      <c r="N466" s="231"/>
      <c r="O466" s="231"/>
      <c r="P466" s="231"/>
      <c r="Q466" s="231"/>
      <c r="R466" s="231"/>
      <c r="S466" s="231"/>
      <c r="T466" s="23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3" t="s">
        <v>144</v>
      </c>
      <c r="AU466" s="233" t="s">
        <v>82</v>
      </c>
      <c r="AV466" s="13" t="s">
        <v>80</v>
      </c>
      <c r="AW466" s="13" t="s">
        <v>33</v>
      </c>
      <c r="AX466" s="13" t="s">
        <v>72</v>
      </c>
      <c r="AY466" s="233" t="s">
        <v>133</v>
      </c>
    </row>
    <row r="467" s="13" customFormat="1">
      <c r="A467" s="13"/>
      <c r="B467" s="224"/>
      <c r="C467" s="225"/>
      <c r="D467" s="219" t="s">
        <v>144</v>
      </c>
      <c r="E467" s="226" t="s">
        <v>19</v>
      </c>
      <c r="F467" s="227" t="s">
        <v>317</v>
      </c>
      <c r="G467" s="225"/>
      <c r="H467" s="226" t="s">
        <v>19</v>
      </c>
      <c r="I467" s="228"/>
      <c r="J467" s="225"/>
      <c r="K467" s="225"/>
      <c r="L467" s="229"/>
      <c r="M467" s="230"/>
      <c r="N467" s="231"/>
      <c r="O467" s="231"/>
      <c r="P467" s="231"/>
      <c r="Q467" s="231"/>
      <c r="R467" s="231"/>
      <c r="S467" s="231"/>
      <c r="T467" s="232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3" t="s">
        <v>144</v>
      </c>
      <c r="AU467" s="233" t="s">
        <v>82</v>
      </c>
      <c r="AV467" s="13" t="s">
        <v>80</v>
      </c>
      <c r="AW467" s="13" t="s">
        <v>33</v>
      </c>
      <c r="AX467" s="13" t="s">
        <v>72</v>
      </c>
      <c r="AY467" s="233" t="s">
        <v>133</v>
      </c>
    </row>
    <row r="468" s="14" customFormat="1">
      <c r="A468" s="14"/>
      <c r="B468" s="234"/>
      <c r="C468" s="235"/>
      <c r="D468" s="219" t="s">
        <v>144</v>
      </c>
      <c r="E468" s="236" t="s">
        <v>19</v>
      </c>
      <c r="F468" s="237" t="s">
        <v>80</v>
      </c>
      <c r="G468" s="235"/>
      <c r="H468" s="238">
        <v>1</v>
      </c>
      <c r="I468" s="239"/>
      <c r="J468" s="235"/>
      <c r="K468" s="235"/>
      <c r="L468" s="240"/>
      <c r="M468" s="241"/>
      <c r="N468" s="242"/>
      <c r="O468" s="242"/>
      <c r="P468" s="242"/>
      <c r="Q468" s="242"/>
      <c r="R468" s="242"/>
      <c r="S468" s="242"/>
      <c r="T468" s="243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4" t="s">
        <v>144</v>
      </c>
      <c r="AU468" s="244" t="s">
        <v>82</v>
      </c>
      <c r="AV468" s="14" t="s">
        <v>82</v>
      </c>
      <c r="AW468" s="14" t="s">
        <v>33</v>
      </c>
      <c r="AX468" s="14" t="s">
        <v>72</v>
      </c>
      <c r="AY468" s="244" t="s">
        <v>133</v>
      </c>
    </row>
    <row r="469" s="13" customFormat="1">
      <c r="A469" s="13"/>
      <c r="B469" s="224"/>
      <c r="C469" s="225"/>
      <c r="D469" s="219" t="s">
        <v>144</v>
      </c>
      <c r="E469" s="226" t="s">
        <v>19</v>
      </c>
      <c r="F469" s="227" t="s">
        <v>280</v>
      </c>
      <c r="G469" s="225"/>
      <c r="H469" s="226" t="s">
        <v>19</v>
      </c>
      <c r="I469" s="228"/>
      <c r="J469" s="225"/>
      <c r="K469" s="225"/>
      <c r="L469" s="229"/>
      <c r="M469" s="230"/>
      <c r="N469" s="231"/>
      <c r="O469" s="231"/>
      <c r="P469" s="231"/>
      <c r="Q469" s="231"/>
      <c r="R469" s="231"/>
      <c r="S469" s="231"/>
      <c r="T469" s="232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3" t="s">
        <v>144</v>
      </c>
      <c r="AU469" s="233" t="s">
        <v>82</v>
      </c>
      <c r="AV469" s="13" t="s">
        <v>80</v>
      </c>
      <c r="AW469" s="13" t="s">
        <v>33</v>
      </c>
      <c r="AX469" s="13" t="s">
        <v>72</v>
      </c>
      <c r="AY469" s="233" t="s">
        <v>133</v>
      </c>
    </row>
    <row r="470" s="13" customFormat="1">
      <c r="A470" s="13"/>
      <c r="B470" s="224"/>
      <c r="C470" s="225"/>
      <c r="D470" s="219" t="s">
        <v>144</v>
      </c>
      <c r="E470" s="226" t="s">
        <v>19</v>
      </c>
      <c r="F470" s="227" t="s">
        <v>232</v>
      </c>
      <c r="G470" s="225"/>
      <c r="H470" s="226" t="s">
        <v>19</v>
      </c>
      <c r="I470" s="228"/>
      <c r="J470" s="225"/>
      <c r="K470" s="225"/>
      <c r="L470" s="229"/>
      <c r="M470" s="230"/>
      <c r="N470" s="231"/>
      <c r="O470" s="231"/>
      <c r="P470" s="231"/>
      <c r="Q470" s="231"/>
      <c r="R470" s="231"/>
      <c r="S470" s="231"/>
      <c r="T470" s="232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3" t="s">
        <v>144</v>
      </c>
      <c r="AU470" s="233" t="s">
        <v>82</v>
      </c>
      <c r="AV470" s="13" t="s">
        <v>80</v>
      </c>
      <c r="AW470" s="13" t="s">
        <v>33</v>
      </c>
      <c r="AX470" s="13" t="s">
        <v>72</v>
      </c>
      <c r="AY470" s="233" t="s">
        <v>133</v>
      </c>
    </row>
    <row r="471" s="13" customFormat="1">
      <c r="A471" s="13"/>
      <c r="B471" s="224"/>
      <c r="C471" s="225"/>
      <c r="D471" s="219" t="s">
        <v>144</v>
      </c>
      <c r="E471" s="226" t="s">
        <v>19</v>
      </c>
      <c r="F471" s="227" t="s">
        <v>146</v>
      </c>
      <c r="G471" s="225"/>
      <c r="H471" s="226" t="s">
        <v>19</v>
      </c>
      <c r="I471" s="228"/>
      <c r="J471" s="225"/>
      <c r="K471" s="225"/>
      <c r="L471" s="229"/>
      <c r="M471" s="230"/>
      <c r="N471" s="231"/>
      <c r="O471" s="231"/>
      <c r="P471" s="231"/>
      <c r="Q471" s="231"/>
      <c r="R471" s="231"/>
      <c r="S471" s="231"/>
      <c r="T471" s="232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3" t="s">
        <v>144</v>
      </c>
      <c r="AU471" s="233" t="s">
        <v>82</v>
      </c>
      <c r="AV471" s="13" t="s">
        <v>80</v>
      </c>
      <c r="AW471" s="13" t="s">
        <v>33</v>
      </c>
      <c r="AX471" s="13" t="s">
        <v>72</v>
      </c>
      <c r="AY471" s="233" t="s">
        <v>133</v>
      </c>
    </row>
    <row r="472" s="13" customFormat="1">
      <c r="A472" s="13"/>
      <c r="B472" s="224"/>
      <c r="C472" s="225"/>
      <c r="D472" s="219" t="s">
        <v>144</v>
      </c>
      <c r="E472" s="226" t="s">
        <v>19</v>
      </c>
      <c r="F472" s="227" t="s">
        <v>317</v>
      </c>
      <c r="G472" s="225"/>
      <c r="H472" s="226" t="s">
        <v>19</v>
      </c>
      <c r="I472" s="228"/>
      <c r="J472" s="225"/>
      <c r="K472" s="225"/>
      <c r="L472" s="229"/>
      <c r="M472" s="230"/>
      <c r="N472" s="231"/>
      <c r="O472" s="231"/>
      <c r="P472" s="231"/>
      <c r="Q472" s="231"/>
      <c r="R472" s="231"/>
      <c r="S472" s="231"/>
      <c r="T472" s="23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3" t="s">
        <v>144</v>
      </c>
      <c r="AU472" s="233" t="s">
        <v>82</v>
      </c>
      <c r="AV472" s="13" t="s">
        <v>80</v>
      </c>
      <c r="AW472" s="13" t="s">
        <v>33</v>
      </c>
      <c r="AX472" s="13" t="s">
        <v>72</v>
      </c>
      <c r="AY472" s="233" t="s">
        <v>133</v>
      </c>
    </row>
    <row r="473" s="14" customFormat="1">
      <c r="A473" s="14"/>
      <c r="B473" s="234"/>
      <c r="C473" s="235"/>
      <c r="D473" s="219" t="s">
        <v>144</v>
      </c>
      <c r="E473" s="236" t="s">
        <v>19</v>
      </c>
      <c r="F473" s="237" t="s">
        <v>80</v>
      </c>
      <c r="G473" s="235"/>
      <c r="H473" s="238">
        <v>1</v>
      </c>
      <c r="I473" s="239"/>
      <c r="J473" s="235"/>
      <c r="K473" s="235"/>
      <c r="L473" s="240"/>
      <c r="M473" s="241"/>
      <c r="N473" s="242"/>
      <c r="O473" s="242"/>
      <c r="P473" s="242"/>
      <c r="Q473" s="242"/>
      <c r="R473" s="242"/>
      <c r="S473" s="242"/>
      <c r="T473" s="243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4" t="s">
        <v>144</v>
      </c>
      <c r="AU473" s="244" t="s">
        <v>82</v>
      </c>
      <c r="AV473" s="14" t="s">
        <v>82</v>
      </c>
      <c r="AW473" s="14" t="s">
        <v>33</v>
      </c>
      <c r="AX473" s="14" t="s">
        <v>72</v>
      </c>
      <c r="AY473" s="244" t="s">
        <v>133</v>
      </c>
    </row>
    <row r="474" s="13" customFormat="1">
      <c r="A474" s="13"/>
      <c r="B474" s="224"/>
      <c r="C474" s="225"/>
      <c r="D474" s="219" t="s">
        <v>144</v>
      </c>
      <c r="E474" s="226" t="s">
        <v>19</v>
      </c>
      <c r="F474" s="227" t="s">
        <v>280</v>
      </c>
      <c r="G474" s="225"/>
      <c r="H474" s="226" t="s">
        <v>19</v>
      </c>
      <c r="I474" s="228"/>
      <c r="J474" s="225"/>
      <c r="K474" s="225"/>
      <c r="L474" s="229"/>
      <c r="M474" s="230"/>
      <c r="N474" s="231"/>
      <c r="O474" s="231"/>
      <c r="P474" s="231"/>
      <c r="Q474" s="231"/>
      <c r="R474" s="231"/>
      <c r="S474" s="231"/>
      <c r="T474" s="23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3" t="s">
        <v>144</v>
      </c>
      <c r="AU474" s="233" t="s">
        <v>82</v>
      </c>
      <c r="AV474" s="13" t="s">
        <v>80</v>
      </c>
      <c r="AW474" s="13" t="s">
        <v>33</v>
      </c>
      <c r="AX474" s="13" t="s">
        <v>72</v>
      </c>
      <c r="AY474" s="233" t="s">
        <v>133</v>
      </c>
    </row>
    <row r="475" s="13" customFormat="1">
      <c r="A475" s="13"/>
      <c r="B475" s="224"/>
      <c r="C475" s="225"/>
      <c r="D475" s="219" t="s">
        <v>144</v>
      </c>
      <c r="E475" s="226" t="s">
        <v>19</v>
      </c>
      <c r="F475" s="227" t="s">
        <v>232</v>
      </c>
      <c r="G475" s="225"/>
      <c r="H475" s="226" t="s">
        <v>19</v>
      </c>
      <c r="I475" s="228"/>
      <c r="J475" s="225"/>
      <c r="K475" s="225"/>
      <c r="L475" s="229"/>
      <c r="M475" s="230"/>
      <c r="N475" s="231"/>
      <c r="O475" s="231"/>
      <c r="P475" s="231"/>
      <c r="Q475" s="231"/>
      <c r="R475" s="231"/>
      <c r="S475" s="231"/>
      <c r="T475" s="232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3" t="s">
        <v>144</v>
      </c>
      <c r="AU475" s="233" t="s">
        <v>82</v>
      </c>
      <c r="AV475" s="13" t="s">
        <v>80</v>
      </c>
      <c r="AW475" s="13" t="s">
        <v>33</v>
      </c>
      <c r="AX475" s="13" t="s">
        <v>72</v>
      </c>
      <c r="AY475" s="233" t="s">
        <v>133</v>
      </c>
    </row>
    <row r="476" s="13" customFormat="1">
      <c r="A476" s="13"/>
      <c r="B476" s="224"/>
      <c r="C476" s="225"/>
      <c r="D476" s="219" t="s">
        <v>144</v>
      </c>
      <c r="E476" s="226" t="s">
        <v>19</v>
      </c>
      <c r="F476" s="227" t="s">
        <v>146</v>
      </c>
      <c r="G476" s="225"/>
      <c r="H476" s="226" t="s">
        <v>19</v>
      </c>
      <c r="I476" s="228"/>
      <c r="J476" s="225"/>
      <c r="K476" s="225"/>
      <c r="L476" s="229"/>
      <c r="M476" s="230"/>
      <c r="N476" s="231"/>
      <c r="O476" s="231"/>
      <c r="P476" s="231"/>
      <c r="Q476" s="231"/>
      <c r="R476" s="231"/>
      <c r="S476" s="231"/>
      <c r="T476" s="232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3" t="s">
        <v>144</v>
      </c>
      <c r="AU476" s="233" t="s">
        <v>82</v>
      </c>
      <c r="AV476" s="13" t="s">
        <v>80</v>
      </c>
      <c r="AW476" s="13" t="s">
        <v>33</v>
      </c>
      <c r="AX476" s="13" t="s">
        <v>72</v>
      </c>
      <c r="AY476" s="233" t="s">
        <v>133</v>
      </c>
    </row>
    <row r="477" s="13" customFormat="1">
      <c r="A477" s="13"/>
      <c r="B477" s="224"/>
      <c r="C477" s="225"/>
      <c r="D477" s="219" t="s">
        <v>144</v>
      </c>
      <c r="E477" s="226" t="s">
        <v>19</v>
      </c>
      <c r="F477" s="227" t="s">
        <v>317</v>
      </c>
      <c r="G477" s="225"/>
      <c r="H477" s="226" t="s">
        <v>19</v>
      </c>
      <c r="I477" s="228"/>
      <c r="J477" s="225"/>
      <c r="K477" s="225"/>
      <c r="L477" s="229"/>
      <c r="M477" s="230"/>
      <c r="N477" s="231"/>
      <c r="O477" s="231"/>
      <c r="P477" s="231"/>
      <c r="Q477" s="231"/>
      <c r="R477" s="231"/>
      <c r="S477" s="231"/>
      <c r="T477" s="232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3" t="s">
        <v>144</v>
      </c>
      <c r="AU477" s="233" t="s">
        <v>82</v>
      </c>
      <c r="AV477" s="13" t="s">
        <v>80</v>
      </c>
      <c r="AW477" s="13" t="s">
        <v>33</v>
      </c>
      <c r="AX477" s="13" t="s">
        <v>72</v>
      </c>
      <c r="AY477" s="233" t="s">
        <v>133</v>
      </c>
    </row>
    <row r="478" s="14" customFormat="1">
      <c r="A478" s="14"/>
      <c r="B478" s="234"/>
      <c r="C478" s="235"/>
      <c r="D478" s="219" t="s">
        <v>144</v>
      </c>
      <c r="E478" s="236" t="s">
        <v>19</v>
      </c>
      <c r="F478" s="237" t="s">
        <v>319</v>
      </c>
      <c r="G478" s="235"/>
      <c r="H478" s="238">
        <v>17</v>
      </c>
      <c r="I478" s="239"/>
      <c r="J478" s="235"/>
      <c r="K478" s="235"/>
      <c r="L478" s="240"/>
      <c r="M478" s="241"/>
      <c r="N478" s="242"/>
      <c r="O478" s="242"/>
      <c r="P478" s="242"/>
      <c r="Q478" s="242"/>
      <c r="R478" s="242"/>
      <c r="S478" s="242"/>
      <c r="T478" s="243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4" t="s">
        <v>144</v>
      </c>
      <c r="AU478" s="244" t="s">
        <v>82</v>
      </c>
      <c r="AV478" s="14" t="s">
        <v>82</v>
      </c>
      <c r="AW478" s="14" t="s">
        <v>33</v>
      </c>
      <c r="AX478" s="14" t="s">
        <v>72</v>
      </c>
      <c r="AY478" s="244" t="s">
        <v>133</v>
      </c>
    </row>
    <row r="479" s="13" customFormat="1">
      <c r="A479" s="13"/>
      <c r="B479" s="224"/>
      <c r="C479" s="225"/>
      <c r="D479" s="219" t="s">
        <v>144</v>
      </c>
      <c r="E479" s="226" t="s">
        <v>19</v>
      </c>
      <c r="F479" s="227" t="s">
        <v>280</v>
      </c>
      <c r="G479" s="225"/>
      <c r="H479" s="226" t="s">
        <v>19</v>
      </c>
      <c r="I479" s="228"/>
      <c r="J479" s="225"/>
      <c r="K479" s="225"/>
      <c r="L479" s="229"/>
      <c r="M479" s="230"/>
      <c r="N479" s="231"/>
      <c r="O479" s="231"/>
      <c r="P479" s="231"/>
      <c r="Q479" s="231"/>
      <c r="R479" s="231"/>
      <c r="S479" s="231"/>
      <c r="T479" s="232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3" t="s">
        <v>144</v>
      </c>
      <c r="AU479" s="233" t="s">
        <v>82</v>
      </c>
      <c r="AV479" s="13" t="s">
        <v>80</v>
      </c>
      <c r="AW479" s="13" t="s">
        <v>33</v>
      </c>
      <c r="AX479" s="13" t="s">
        <v>72</v>
      </c>
      <c r="AY479" s="233" t="s">
        <v>133</v>
      </c>
    </row>
    <row r="480" s="13" customFormat="1">
      <c r="A480" s="13"/>
      <c r="B480" s="224"/>
      <c r="C480" s="225"/>
      <c r="D480" s="219" t="s">
        <v>144</v>
      </c>
      <c r="E480" s="226" t="s">
        <v>19</v>
      </c>
      <c r="F480" s="227" t="s">
        <v>232</v>
      </c>
      <c r="G480" s="225"/>
      <c r="H480" s="226" t="s">
        <v>19</v>
      </c>
      <c r="I480" s="228"/>
      <c r="J480" s="225"/>
      <c r="K480" s="225"/>
      <c r="L480" s="229"/>
      <c r="M480" s="230"/>
      <c r="N480" s="231"/>
      <c r="O480" s="231"/>
      <c r="P480" s="231"/>
      <c r="Q480" s="231"/>
      <c r="R480" s="231"/>
      <c r="S480" s="231"/>
      <c r="T480" s="232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3" t="s">
        <v>144</v>
      </c>
      <c r="AU480" s="233" t="s">
        <v>82</v>
      </c>
      <c r="AV480" s="13" t="s">
        <v>80</v>
      </c>
      <c r="AW480" s="13" t="s">
        <v>33</v>
      </c>
      <c r="AX480" s="13" t="s">
        <v>72</v>
      </c>
      <c r="AY480" s="233" t="s">
        <v>133</v>
      </c>
    </row>
    <row r="481" s="13" customFormat="1">
      <c r="A481" s="13"/>
      <c r="B481" s="224"/>
      <c r="C481" s="225"/>
      <c r="D481" s="219" t="s">
        <v>144</v>
      </c>
      <c r="E481" s="226" t="s">
        <v>19</v>
      </c>
      <c r="F481" s="227" t="s">
        <v>146</v>
      </c>
      <c r="G481" s="225"/>
      <c r="H481" s="226" t="s">
        <v>19</v>
      </c>
      <c r="I481" s="228"/>
      <c r="J481" s="225"/>
      <c r="K481" s="225"/>
      <c r="L481" s="229"/>
      <c r="M481" s="230"/>
      <c r="N481" s="231"/>
      <c r="O481" s="231"/>
      <c r="P481" s="231"/>
      <c r="Q481" s="231"/>
      <c r="R481" s="231"/>
      <c r="S481" s="231"/>
      <c r="T481" s="232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3" t="s">
        <v>144</v>
      </c>
      <c r="AU481" s="233" t="s">
        <v>82</v>
      </c>
      <c r="AV481" s="13" t="s">
        <v>80</v>
      </c>
      <c r="AW481" s="13" t="s">
        <v>33</v>
      </c>
      <c r="AX481" s="13" t="s">
        <v>72</v>
      </c>
      <c r="AY481" s="233" t="s">
        <v>133</v>
      </c>
    </row>
    <row r="482" s="13" customFormat="1">
      <c r="A482" s="13"/>
      <c r="B482" s="224"/>
      <c r="C482" s="225"/>
      <c r="D482" s="219" t="s">
        <v>144</v>
      </c>
      <c r="E482" s="226" t="s">
        <v>19</v>
      </c>
      <c r="F482" s="227" t="s">
        <v>317</v>
      </c>
      <c r="G482" s="225"/>
      <c r="H482" s="226" t="s">
        <v>19</v>
      </c>
      <c r="I482" s="228"/>
      <c r="J482" s="225"/>
      <c r="K482" s="225"/>
      <c r="L482" s="229"/>
      <c r="M482" s="230"/>
      <c r="N482" s="231"/>
      <c r="O482" s="231"/>
      <c r="P482" s="231"/>
      <c r="Q482" s="231"/>
      <c r="R482" s="231"/>
      <c r="S482" s="231"/>
      <c r="T482" s="232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3" t="s">
        <v>144</v>
      </c>
      <c r="AU482" s="233" t="s">
        <v>82</v>
      </c>
      <c r="AV482" s="13" t="s">
        <v>80</v>
      </c>
      <c r="AW482" s="13" t="s">
        <v>33</v>
      </c>
      <c r="AX482" s="13" t="s">
        <v>72</v>
      </c>
      <c r="AY482" s="233" t="s">
        <v>133</v>
      </c>
    </row>
    <row r="483" s="14" customFormat="1">
      <c r="A483" s="14"/>
      <c r="B483" s="234"/>
      <c r="C483" s="235"/>
      <c r="D483" s="219" t="s">
        <v>144</v>
      </c>
      <c r="E483" s="236" t="s">
        <v>19</v>
      </c>
      <c r="F483" s="237" t="s">
        <v>80</v>
      </c>
      <c r="G483" s="235"/>
      <c r="H483" s="238">
        <v>1</v>
      </c>
      <c r="I483" s="239"/>
      <c r="J483" s="235"/>
      <c r="K483" s="235"/>
      <c r="L483" s="240"/>
      <c r="M483" s="241"/>
      <c r="N483" s="242"/>
      <c r="O483" s="242"/>
      <c r="P483" s="242"/>
      <c r="Q483" s="242"/>
      <c r="R483" s="242"/>
      <c r="S483" s="242"/>
      <c r="T483" s="243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4" t="s">
        <v>144</v>
      </c>
      <c r="AU483" s="244" t="s">
        <v>82</v>
      </c>
      <c r="AV483" s="14" t="s">
        <v>82</v>
      </c>
      <c r="AW483" s="14" t="s">
        <v>33</v>
      </c>
      <c r="AX483" s="14" t="s">
        <v>72</v>
      </c>
      <c r="AY483" s="244" t="s">
        <v>133</v>
      </c>
    </row>
    <row r="484" s="13" customFormat="1">
      <c r="A484" s="13"/>
      <c r="B484" s="224"/>
      <c r="C484" s="225"/>
      <c r="D484" s="219" t="s">
        <v>144</v>
      </c>
      <c r="E484" s="226" t="s">
        <v>19</v>
      </c>
      <c r="F484" s="227" t="s">
        <v>282</v>
      </c>
      <c r="G484" s="225"/>
      <c r="H484" s="226" t="s">
        <v>19</v>
      </c>
      <c r="I484" s="228"/>
      <c r="J484" s="225"/>
      <c r="K484" s="225"/>
      <c r="L484" s="229"/>
      <c r="M484" s="230"/>
      <c r="N484" s="231"/>
      <c r="O484" s="231"/>
      <c r="P484" s="231"/>
      <c r="Q484" s="231"/>
      <c r="R484" s="231"/>
      <c r="S484" s="231"/>
      <c r="T484" s="232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3" t="s">
        <v>144</v>
      </c>
      <c r="AU484" s="233" t="s">
        <v>82</v>
      </c>
      <c r="AV484" s="13" t="s">
        <v>80</v>
      </c>
      <c r="AW484" s="13" t="s">
        <v>33</v>
      </c>
      <c r="AX484" s="13" t="s">
        <v>72</v>
      </c>
      <c r="AY484" s="233" t="s">
        <v>133</v>
      </c>
    </row>
    <row r="485" s="13" customFormat="1">
      <c r="A485" s="13"/>
      <c r="B485" s="224"/>
      <c r="C485" s="225"/>
      <c r="D485" s="219" t="s">
        <v>144</v>
      </c>
      <c r="E485" s="226" t="s">
        <v>19</v>
      </c>
      <c r="F485" s="227" t="s">
        <v>232</v>
      </c>
      <c r="G485" s="225"/>
      <c r="H485" s="226" t="s">
        <v>19</v>
      </c>
      <c r="I485" s="228"/>
      <c r="J485" s="225"/>
      <c r="K485" s="225"/>
      <c r="L485" s="229"/>
      <c r="M485" s="230"/>
      <c r="N485" s="231"/>
      <c r="O485" s="231"/>
      <c r="P485" s="231"/>
      <c r="Q485" s="231"/>
      <c r="R485" s="231"/>
      <c r="S485" s="231"/>
      <c r="T485" s="232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3" t="s">
        <v>144</v>
      </c>
      <c r="AU485" s="233" t="s">
        <v>82</v>
      </c>
      <c r="AV485" s="13" t="s">
        <v>80</v>
      </c>
      <c r="AW485" s="13" t="s">
        <v>33</v>
      </c>
      <c r="AX485" s="13" t="s">
        <v>72</v>
      </c>
      <c r="AY485" s="233" t="s">
        <v>133</v>
      </c>
    </row>
    <row r="486" s="13" customFormat="1">
      <c r="A486" s="13"/>
      <c r="B486" s="224"/>
      <c r="C486" s="225"/>
      <c r="D486" s="219" t="s">
        <v>144</v>
      </c>
      <c r="E486" s="226" t="s">
        <v>19</v>
      </c>
      <c r="F486" s="227" t="s">
        <v>146</v>
      </c>
      <c r="G486" s="225"/>
      <c r="H486" s="226" t="s">
        <v>19</v>
      </c>
      <c r="I486" s="228"/>
      <c r="J486" s="225"/>
      <c r="K486" s="225"/>
      <c r="L486" s="229"/>
      <c r="M486" s="230"/>
      <c r="N486" s="231"/>
      <c r="O486" s="231"/>
      <c r="P486" s="231"/>
      <c r="Q486" s="231"/>
      <c r="R486" s="231"/>
      <c r="S486" s="231"/>
      <c r="T486" s="232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3" t="s">
        <v>144</v>
      </c>
      <c r="AU486" s="233" t="s">
        <v>82</v>
      </c>
      <c r="AV486" s="13" t="s">
        <v>80</v>
      </c>
      <c r="AW486" s="13" t="s">
        <v>33</v>
      </c>
      <c r="AX486" s="13" t="s">
        <v>72</v>
      </c>
      <c r="AY486" s="233" t="s">
        <v>133</v>
      </c>
    </row>
    <row r="487" s="13" customFormat="1">
      <c r="A487" s="13"/>
      <c r="B487" s="224"/>
      <c r="C487" s="225"/>
      <c r="D487" s="219" t="s">
        <v>144</v>
      </c>
      <c r="E487" s="226" t="s">
        <v>19</v>
      </c>
      <c r="F487" s="227" t="s">
        <v>317</v>
      </c>
      <c r="G487" s="225"/>
      <c r="H487" s="226" t="s">
        <v>19</v>
      </c>
      <c r="I487" s="228"/>
      <c r="J487" s="225"/>
      <c r="K487" s="225"/>
      <c r="L487" s="229"/>
      <c r="M487" s="230"/>
      <c r="N487" s="231"/>
      <c r="O487" s="231"/>
      <c r="P487" s="231"/>
      <c r="Q487" s="231"/>
      <c r="R487" s="231"/>
      <c r="S487" s="231"/>
      <c r="T487" s="232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3" t="s">
        <v>144</v>
      </c>
      <c r="AU487" s="233" t="s">
        <v>82</v>
      </c>
      <c r="AV487" s="13" t="s">
        <v>80</v>
      </c>
      <c r="AW487" s="13" t="s">
        <v>33</v>
      </c>
      <c r="AX487" s="13" t="s">
        <v>72</v>
      </c>
      <c r="AY487" s="233" t="s">
        <v>133</v>
      </c>
    </row>
    <row r="488" s="14" customFormat="1">
      <c r="A488" s="14"/>
      <c r="B488" s="234"/>
      <c r="C488" s="235"/>
      <c r="D488" s="219" t="s">
        <v>144</v>
      </c>
      <c r="E488" s="236" t="s">
        <v>19</v>
      </c>
      <c r="F488" s="237" t="s">
        <v>80</v>
      </c>
      <c r="G488" s="235"/>
      <c r="H488" s="238">
        <v>1</v>
      </c>
      <c r="I488" s="239"/>
      <c r="J488" s="235"/>
      <c r="K488" s="235"/>
      <c r="L488" s="240"/>
      <c r="M488" s="241"/>
      <c r="N488" s="242"/>
      <c r="O488" s="242"/>
      <c r="P488" s="242"/>
      <c r="Q488" s="242"/>
      <c r="R488" s="242"/>
      <c r="S488" s="242"/>
      <c r="T488" s="243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4" t="s">
        <v>144</v>
      </c>
      <c r="AU488" s="244" t="s">
        <v>82</v>
      </c>
      <c r="AV488" s="14" t="s">
        <v>82</v>
      </c>
      <c r="AW488" s="14" t="s">
        <v>33</v>
      </c>
      <c r="AX488" s="14" t="s">
        <v>72</v>
      </c>
      <c r="AY488" s="244" t="s">
        <v>133</v>
      </c>
    </row>
    <row r="489" s="13" customFormat="1">
      <c r="A489" s="13"/>
      <c r="B489" s="224"/>
      <c r="C489" s="225"/>
      <c r="D489" s="219" t="s">
        <v>144</v>
      </c>
      <c r="E489" s="226" t="s">
        <v>19</v>
      </c>
      <c r="F489" s="227" t="s">
        <v>282</v>
      </c>
      <c r="G489" s="225"/>
      <c r="H489" s="226" t="s">
        <v>19</v>
      </c>
      <c r="I489" s="228"/>
      <c r="J489" s="225"/>
      <c r="K489" s="225"/>
      <c r="L489" s="229"/>
      <c r="M489" s="230"/>
      <c r="N489" s="231"/>
      <c r="O489" s="231"/>
      <c r="P489" s="231"/>
      <c r="Q489" s="231"/>
      <c r="R489" s="231"/>
      <c r="S489" s="231"/>
      <c r="T489" s="232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3" t="s">
        <v>144</v>
      </c>
      <c r="AU489" s="233" t="s">
        <v>82</v>
      </c>
      <c r="AV489" s="13" t="s">
        <v>80</v>
      </c>
      <c r="AW489" s="13" t="s">
        <v>33</v>
      </c>
      <c r="AX489" s="13" t="s">
        <v>72</v>
      </c>
      <c r="AY489" s="233" t="s">
        <v>133</v>
      </c>
    </row>
    <row r="490" s="13" customFormat="1">
      <c r="A490" s="13"/>
      <c r="B490" s="224"/>
      <c r="C490" s="225"/>
      <c r="D490" s="219" t="s">
        <v>144</v>
      </c>
      <c r="E490" s="226" t="s">
        <v>19</v>
      </c>
      <c r="F490" s="227" t="s">
        <v>232</v>
      </c>
      <c r="G490" s="225"/>
      <c r="H490" s="226" t="s">
        <v>19</v>
      </c>
      <c r="I490" s="228"/>
      <c r="J490" s="225"/>
      <c r="K490" s="225"/>
      <c r="L490" s="229"/>
      <c r="M490" s="230"/>
      <c r="N490" s="231"/>
      <c r="O490" s="231"/>
      <c r="P490" s="231"/>
      <c r="Q490" s="231"/>
      <c r="R490" s="231"/>
      <c r="S490" s="231"/>
      <c r="T490" s="232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3" t="s">
        <v>144</v>
      </c>
      <c r="AU490" s="233" t="s">
        <v>82</v>
      </c>
      <c r="AV490" s="13" t="s">
        <v>80</v>
      </c>
      <c r="AW490" s="13" t="s">
        <v>33</v>
      </c>
      <c r="AX490" s="13" t="s">
        <v>72</v>
      </c>
      <c r="AY490" s="233" t="s">
        <v>133</v>
      </c>
    </row>
    <row r="491" s="13" customFormat="1">
      <c r="A491" s="13"/>
      <c r="B491" s="224"/>
      <c r="C491" s="225"/>
      <c r="D491" s="219" t="s">
        <v>144</v>
      </c>
      <c r="E491" s="226" t="s">
        <v>19</v>
      </c>
      <c r="F491" s="227" t="s">
        <v>146</v>
      </c>
      <c r="G491" s="225"/>
      <c r="H491" s="226" t="s">
        <v>19</v>
      </c>
      <c r="I491" s="228"/>
      <c r="J491" s="225"/>
      <c r="K491" s="225"/>
      <c r="L491" s="229"/>
      <c r="M491" s="230"/>
      <c r="N491" s="231"/>
      <c r="O491" s="231"/>
      <c r="P491" s="231"/>
      <c r="Q491" s="231"/>
      <c r="R491" s="231"/>
      <c r="S491" s="231"/>
      <c r="T491" s="23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3" t="s">
        <v>144</v>
      </c>
      <c r="AU491" s="233" t="s">
        <v>82</v>
      </c>
      <c r="AV491" s="13" t="s">
        <v>80</v>
      </c>
      <c r="AW491" s="13" t="s">
        <v>33</v>
      </c>
      <c r="AX491" s="13" t="s">
        <v>72</v>
      </c>
      <c r="AY491" s="233" t="s">
        <v>133</v>
      </c>
    </row>
    <row r="492" s="13" customFormat="1">
      <c r="A492" s="13"/>
      <c r="B492" s="224"/>
      <c r="C492" s="225"/>
      <c r="D492" s="219" t="s">
        <v>144</v>
      </c>
      <c r="E492" s="226" t="s">
        <v>19</v>
      </c>
      <c r="F492" s="227" t="s">
        <v>317</v>
      </c>
      <c r="G492" s="225"/>
      <c r="H492" s="226" t="s">
        <v>19</v>
      </c>
      <c r="I492" s="228"/>
      <c r="J492" s="225"/>
      <c r="K492" s="225"/>
      <c r="L492" s="229"/>
      <c r="M492" s="230"/>
      <c r="N492" s="231"/>
      <c r="O492" s="231"/>
      <c r="P492" s="231"/>
      <c r="Q492" s="231"/>
      <c r="R492" s="231"/>
      <c r="S492" s="231"/>
      <c r="T492" s="232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3" t="s">
        <v>144</v>
      </c>
      <c r="AU492" s="233" t="s">
        <v>82</v>
      </c>
      <c r="AV492" s="13" t="s">
        <v>80</v>
      </c>
      <c r="AW492" s="13" t="s">
        <v>33</v>
      </c>
      <c r="AX492" s="13" t="s">
        <v>72</v>
      </c>
      <c r="AY492" s="233" t="s">
        <v>133</v>
      </c>
    </row>
    <row r="493" s="14" customFormat="1">
      <c r="A493" s="14"/>
      <c r="B493" s="234"/>
      <c r="C493" s="235"/>
      <c r="D493" s="219" t="s">
        <v>144</v>
      </c>
      <c r="E493" s="236" t="s">
        <v>19</v>
      </c>
      <c r="F493" s="237" t="s">
        <v>80</v>
      </c>
      <c r="G493" s="235"/>
      <c r="H493" s="238">
        <v>1</v>
      </c>
      <c r="I493" s="239"/>
      <c r="J493" s="235"/>
      <c r="K493" s="235"/>
      <c r="L493" s="240"/>
      <c r="M493" s="241"/>
      <c r="N493" s="242"/>
      <c r="O493" s="242"/>
      <c r="P493" s="242"/>
      <c r="Q493" s="242"/>
      <c r="R493" s="242"/>
      <c r="S493" s="242"/>
      <c r="T493" s="243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4" t="s">
        <v>144</v>
      </c>
      <c r="AU493" s="244" t="s">
        <v>82</v>
      </c>
      <c r="AV493" s="14" t="s">
        <v>82</v>
      </c>
      <c r="AW493" s="14" t="s">
        <v>33</v>
      </c>
      <c r="AX493" s="14" t="s">
        <v>72</v>
      </c>
      <c r="AY493" s="244" t="s">
        <v>133</v>
      </c>
    </row>
    <row r="494" s="13" customFormat="1">
      <c r="A494" s="13"/>
      <c r="B494" s="224"/>
      <c r="C494" s="225"/>
      <c r="D494" s="219" t="s">
        <v>144</v>
      </c>
      <c r="E494" s="226" t="s">
        <v>19</v>
      </c>
      <c r="F494" s="227" t="s">
        <v>282</v>
      </c>
      <c r="G494" s="225"/>
      <c r="H494" s="226" t="s">
        <v>19</v>
      </c>
      <c r="I494" s="228"/>
      <c r="J494" s="225"/>
      <c r="K494" s="225"/>
      <c r="L494" s="229"/>
      <c r="M494" s="230"/>
      <c r="N494" s="231"/>
      <c r="O494" s="231"/>
      <c r="P494" s="231"/>
      <c r="Q494" s="231"/>
      <c r="R494" s="231"/>
      <c r="S494" s="231"/>
      <c r="T494" s="232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33" t="s">
        <v>144</v>
      </c>
      <c r="AU494" s="233" t="s">
        <v>82</v>
      </c>
      <c r="AV494" s="13" t="s">
        <v>80</v>
      </c>
      <c r="AW494" s="13" t="s">
        <v>33</v>
      </c>
      <c r="AX494" s="13" t="s">
        <v>72</v>
      </c>
      <c r="AY494" s="233" t="s">
        <v>133</v>
      </c>
    </row>
    <row r="495" s="13" customFormat="1">
      <c r="A495" s="13"/>
      <c r="B495" s="224"/>
      <c r="C495" s="225"/>
      <c r="D495" s="219" t="s">
        <v>144</v>
      </c>
      <c r="E495" s="226" t="s">
        <v>19</v>
      </c>
      <c r="F495" s="227" t="s">
        <v>232</v>
      </c>
      <c r="G495" s="225"/>
      <c r="H495" s="226" t="s">
        <v>19</v>
      </c>
      <c r="I495" s="228"/>
      <c r="J495" s="225"/>
      <c r="K495" s="225"/>
      <c r="L495" s="229"/>
      <c r="M495" s="230"/>
      <c r="N495" s="231"/>
      <c r="O495" s="231"/>
      <c r="P495" s="231"/>
      <c r="Q495" s="231"/>
      <c r="R495" s="231"/>
      <c r="S495" s="231"/>
      <c r="T495" s="232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3" t="s">
        <v>144</v>
      </c>
      <c r="AU495" s="233" t="s">
        <v>82</v>
      </c>
      <c r="AV495" s="13" t="s">
        <v>80</v>
      </c>
      <c r="AW495" s="13" t="s">
        <v>33</v>
      </c>
      <c r="AX495" s="13" t="s">
        <v>72</v>
      </c>
      <c r="AY495" s="233" t="s">
        <v>133</v>
      </c>
    </row>
    <row r="496" s="13" customFormat="1">
      <c r="A496" s="13"/>
      <c r="B496" s="224"/>
      <c r="C496" s="225"/>
      <c r="D496" s="219" t="s">
        <v>144</v>
      </c>
      <c r="E496" s="226" t="s">
        <v>19</v>
      </c>
      <c r="F496" s="227" t="s">
        <v>146</v>
      </c>
      <c r="G496" s="225"/>
      <c r="H496" s="226" t="s">
        <v>19</v>
      </c>
      <c r="I496" s="228"/>
      <c r="J496" s="225"/>
      <c r="K496" s="225"/>
      <c r="L496" s="229"/>
      <c r="M496" s="230"/>
      <c r="N496" s="231"/>
      <c r="O496" s="231"/>
      <c r="P496" s="231"/>
      <c r="Q496" s="231"/>
      <c r="R496" s="231"/>
      <c r="S496" s="231"/>
      <c r="T496" s="232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3" t="s">
        <v>144</v>
      </c>
      <c r="AU496" s="233" t="s">
        <v>82</v>
      </c>
      <c r="AV496" s="13" t="s">
        <v>80</v>
      </c>
      <c r="AW496" s="13" t="s">
        <v>33</v>
      </c>
      <c r="AX496" s="13" t="s">
        <v>72</v>
      </c>
      <c r="AY496" s="233" t="s">
        <v>133</v>
      </c>
    </row>
    <row r="497" s="13" customFormat="1">
      <c r="A497" s="13"/>
      <c r="B497" s="224"/>
      <c r="C497" s="225"/>
      <c r="D497" s="219" t="s">
        <v>144</v>
      </c>
      <c r="E497" s="226" t="s">
        <v>19</v>
      </c>
      <c r="F497" s="227" t="s">
        <v>317</v>
      </c>
      <c r="G497" s="225"/>
      <c r="H497" s="226" t="s">
        <v>19</v>
      </c>
      <c r="I497" s="228"/>
      <c r="J497" s="225"/>
      <c r="K497" s="225"/>
      <c r="L497" s="229"/>
      <c r="M497" s="230"/>
      <c r="N497" s="231"/>
      <c r="O497" s="231"/>
      <c r="P497" s="231"/>
      <c r="Q497" s="231"/>
      <c r="R497" s="231"/>
      <c r="S497" s="231"/>
      <c r="T497" s="232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3" t="s">
        <v>144</v>
      </c>
      <c r="AU497" s="233" t="s">
        <v>82</v>
      </c>
      <c r="AV497" s="13" t="s">
        <v>80</v>
      </c>
      <c r="AW497" s="13" t="s">
        <v>33</v>
      </c>
      <c r="AX497" s="13" t="s">
        <v>72</v>
      </c>
      <c r="AY497" s="233" t="s">
        <v>133</v>
      </c>
    </row>
    <row r="498" s="14" customFormat="1">
      <c r="A498" s="14"/>
      <c r="B498" s="234"/>
      <c r="C498" s="235"/>
      <c r="D498" s="219" t="s">
        <v>144</v>
      </c>
      <c r="E498" s="236" t="s">
        <v>19</v>
      </c>
      <c r="F498" s="237" t="s">
        <v>80</v>
      </c>
      <c r="G498" s="235"/>
      <c r="H498" s="238">
        <v>1</v>
      </c>
      <c r="I498" s="239"/>
      <c r="J498" s="235"/>
      <c r="K498" s="235"/>
      <c r="L498" s="240"/>
      <c r="M498" s="241"/>
      <c r="N498" s="242"/>
      <c r="O498" s="242"/>
      <c r="P498" s="242"/>
      <c r="Q498" s="242"/>
      <c r="R498" s="242"/>
      <c r="S498" s="242"/>
      <c r="T498" s="243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4" t="s">
        <v>144</v>
      </c>
      <c r="AU498" s="244" t="s">
        <v>82</v>
      </c>
      <c r="AV498" s="14" t="s">
        <v>82</v>
      </c>
      <c r="AW498" s="14" t="s">
        <v>33</v>
      </c>
      <c r="AX498" s="14" t="s">
        <v>72</v>
      </c>
      <c r="AY498" s="244" t="s">
        <v>133</v>
      </c>
    </row>
    <row r="499" s="13" customFormat="1">
      <c r="A499" s="13"/>
      <c r="B499" s="224"/>
      <c r="C499" s="225"/>
      <c r="D499" s="219" t="s">
        <v>144</v>
      </c>
      <c r="E499" s="226" t="s">
        <v>19</v>
      </c>
      <c r="F499" s="227" t="s">
        <v>282</v>
      </c>
      <c r="G499" s="225"/>
      <c r="H499" s="226" t="s">
        <v>19</v>
      </c>
      <c r="I499" s="228"/>
      <c r="J499" s="225"/>
      <c r="K499" s="225"/>
      <c r="L499" s="229"/>
      <c r="M499" s="230"/>
      <c r="N499" s="231"/>
      <c r="O499" s="231"/>
      <c r="P499" s="231"/>
      <c r="Q499" s="231"/>
      <c r="R499" s="231"/>
      <c r="S499" s="231"/>
      <c r="T499" s="232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3" t="s">
        <v>144</v>
      </c>
      <c r="AU499" s="233" t="s">
        <v>82</v>
      </c>
      <c r="AV499" s="13" t="s">
        <v>80</v>
      </c>
      <c r="AW499" s="13" t="s">
        <v>33</v>
      </c>
      <c r="AX499" s="13" t="s">
        <v>72</v>
      </c>
      <c r="AY499" s="233" t="s">
        <v>133</v>
      </c>
    </row>
    <row r="500" s="13" customFormat="1">
      <c r="A500" s="13"/>
      <c r="B500" s="224"/>
      <c r="C500" s="225"/>
      <c r="D500" s="219" t="s">
        <v>144</v>
      </c>
      <c r="E500" s="226" t="s">
        <v>19</v>
      </c>
      <c r="F500" s="227" t="s">
        <v>232</v>
      </c>
      <c r="G500" s="225"/>
      <c r="H500" s="226" t="s">
        <v>19</v>
      </c>
      <c r="I500" s="228"/>
      <c r="J500" s="225"/>
      <c r="K500" s="225"/>
      <c r="L500" s="229"/>
      <c r="M500" s="230"/>
      <c r="N500" s="231"/>
      <c r="O500" s="231"/>
      <c r="P500" s="231"/>
      <c r="Q500" s="231"/>
      <c r="R500" s="231"/>
      <c r="S500" s="231"/>
      <c r="T500" s="23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3" t="s">
        <v>144</v>
      </c>
      <c r="AU500" s="233" t="s">
        <v>82</v>
      </c>
      <c r="AV500" s="13" t="s">
        <v>80</v>
      </c>
      <c r="AW500" s="13" t="s">
        <v>33</v>
      </c>
      <c r="AX500" s="13" t="s">
        <v>72</v>
      </c>
      <c r="AY500" s="233" t="s">
        <v>133</v>
      </c>
    </row>
    <row r="501" s="13" customFormat="1">
      <c r="A501" s="13"/>
      <c r="B501" s="224"/>
      <c r="C501" s="225"/>
      <c r="D501" s="219" t="s">
        <v>144</v>
      </c>
      <c r="E501" s="226" t="s">
        <v>19</v>
      </c>
      <c r="F501" s="227" t="s">
        <v>146</v>
      </c>
      <c r="G501" s="225"/>
      <c r="H501" s="226" t="s">
        <v>19</v>
      </c>
      <c r="I501" s="228"/>
      <c r="J501" s="225"/>
      <c r="K501" s="225"/>
      <c r="L501" s="229"/>
      <c r="M501" s="230"/>
      <c r="N501" s="231"/>
      <c r="O501" s="231"/>
      <c r="P501" s="231"/>
      <c r="Q501" s="231"/>
      <c r="R501" s="231"/>
      <c r="S501" s="231"/>
      <c r="T501" s="232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3" t="s">
        <v>144</v>
      </c>
      <c r="AU501" s="233" t="s">
        <v>82</v>
      </c>
      <c r="AV501" s="13" t="s">
        <v>80</v>
      </c>
      <c r="AW501" s="13" t="s">
        <v>33</v>
      </c>
      <c r="AX501" s="13" t="s">
        <v>72</v>
      </c>
      <c r="AY501" s="233" t="s">
        <v>133</v>
      </c>
    </row>
    <row r="502" s="13" customFormat="1">
      <c r="A502" s="13"/>
      <c r="B502" s="224"/>
      <c r="C502" s="225"/>
      <c r="D502" s="219" t="s">
        <v>144</v>
      </c>
      <c r="E502" s="226" t="s">
        <v>19</v>
      </c>
      <c r="F502" s="227" t="s">
        <v>317</v>
      </c>
      <c r="G502" s="225"/>
      <c r="H502" s="226" t="s">
        <v>19</v>
      </c>
      <c r="I502" s="228"/>
      <c r="J502" s="225"/>
      <c r="K502" s="225"/>
      <c r="L502" s="229"/>
      <c r="M502" s="230"/>
      <c r="N502" s="231"/>
      <c r="O502" s="231"/>
      <c r="P502" s="231"/>
      <c r="Q502" s="231"/>
      <c r="R502" s="231"/>
      <c r="S502" s="231"/>
      <c r="T502" s="232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3" t="s">
        <v>144</v>
      </c>
      <c r="AU502" s="233" t="s">
        <v>82</v>
      </c>
      <c r="AV502" s="13" t="s">
        <v>80</v>
      </c>
      <c r="AW502" s="13" t="s">
        <v>33</v>
      </c>
      <c r="AX502" s="13" t="s">
        <v>72</v>
      </c>
      <c r="AY502" s="233" t="s">
        <v>133</v>
      </c>
    </row>
    <row r="503" s="14" customFormat="1">
      <c r="A503" s="14"/>
      <c r="B503" s="234"/>
      <c r="C503" s="235"/>
      <c r="D503" s="219" t="s">
        <v>144</v>
      </c>
      <c r="E503" s="236" t="s">
        <v>19</v>
      </c>
      <c r="F503" s="237" t="s">
        <v>320</v>
      </c>
      <c r="G503" s="235"/>
      <c r="H503" s="238">
        <v>24</v>
      </c>
      <c r="I503" s="239"/>
      <c r="J503" s="235"/>
      <c r="K503" s="235"/>
      <c r="L503" s="240"/>
      <c r="M503" s="241"/>
      <c r="N503" s="242"/>
      <c r="O503" s="242"/>
      <c r="P503" s="242"/>
      <c r="Q503" s="242"/>
      <c r="R503" s="242"/>
      <c r="S503" s="242"/>
      <c r="T503" s="243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4" t="s">
        <v>144</v>
      </c>
      <c r="AU503" s="244" t="s">
        <v>82</v>
      </c>
      <c r="AV503" s="14" t="s">
        <v>82</v>
      </c>
      <c r="AW503" s="14" t="s">
        <v>33</v>
      </c>
      <c r="AX503" s="14" t="s">
        <v>72</v>
      </c>
      <c r="AY503" s="244" t="s">
        <v>133</v>
      </c>
    </row>
    <row r="504" s="13" customFormat="1">
      <c r="A504" s="13"/>
      <c r="B504" s="224"/>
      <c r="C504" s="225"/>
      <c r="D504" s="219" t="s">
        <v>144</v>
      </c>
      <c r="E504" s="226" t="s">
        <v>19</v>
      </c>
      <c r="F504" s="227" t="s">
        <v>282</v>
      </c>
      <c r="G504" s="225"/>
      <c r="H504" s="226" t="s">
        <v>19</v>
      </c>
      <c r="I504" s="228"/>
      <c r="J504" s="225"/>
      <c r="K504" s="225"/>
      <c r="L504" s="229"/>
      <c r="M504" s="230"/>
      <c r="N504" s="231"/>
      <c r="O504" s="231"/>
      <c r="P504" s="231"/>
      <c r="Q504" s="231"/>
      <c r="R504" s="231"/>
      <c r="S504" s="231"/>
      <c r="T504" s="23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3" t="s">
        <v>144</v>
      </c>
      <c r="AU504" s="233" t="s">
        <v>82</v>
      </c>
      <c r="AV504" s="13" t="s">
        <v>80</v>
      </c>
      <c r="AW504" s="13" t="s">
        <v>33</v>
      </c>
      <c r="AX504" s="13" t="s">
        <v>72</v>
      </c>
      <c r="AY504" s="233" t="s">
        <v>133</v>
      </c>
    </row>
    <row r="505" s="13" customFormat="1">
      <c r="A505" s="13"/>
      <c r="B505" s="224"/>
      <c r="C505" s="225"/>
      <c r="D505" s="219" t="s">
        <v>144</v>
      </c>
      <c r="E505" s="226" t="s">
        <v>19</v>
      </c>
      <c r="F505" s="227" t="s">
        <v>232</v>
      </c>
      <c r="G505" s="225"/>
      <c r="H505" s="226" t="s">
        <v>19</v>
      </c>
      <c r="I505" s="228"/>
      <c r="J505" s="225"/>
      <c r="K505" s="225"/>
      <c r="L505" s="229"/>
      <c r="M505" s="230"/>
      <c r="N505" s="231"/>
      <c r="O505" s="231"/>
      <c r="P505" s="231"/>
      <c r="Q505" s="231"/>
      <c r="R505" s="231"/>
      <c r="S505" s="231"/>
      <c r="T505" s="232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33" t="s">
        <v>144</v>
      </c>
      <c r="AU505" s="233" t="s">
        <v>82</v>
      </c>
      <c r="AV505" s="13" t="s">
        <v>80</v>
      </c>
      <c r="AW505" s="13" t="s">
        <v>33</v>
      </c>
      <c r="AX505" s="13" t="s">
        <v>72</v>
      </c>
      <c r="AY505" s="233" t="s">
        <v>133</v>
      </c>
    </row>
    <row r="506" s="13" customFormat="1">
      <c r="A506" s="13"/>
      <c r="B506" s="224"/>
      <c r="C506" s="225"/>
      <c r="D506" s="219" t="s">
        <v>144</v>
      </c>
      <c r="E506" s="226" t="s">
        <v>19</v>
      </c>
      <c r="F506" s="227" t="s">
        <v>146</v>
      </c>
      <c r="G506" s="225"/>
      <c r="H506" s="226" t="s">
        <v>19</v>
      </c>
      <c r="I506" s="228"/>
      <c r="J506" s="225"/>
      <c r="K506" s="225"/>
      <c r="L506" s="229"/>
      <c r="M506" s="230"/>
      <c r="N506" s="231"/>
      <c r="O506" s="231"/>
      <c r="P506" s="231"/>
      <c r="Q506" s="231"/>
      <c r="R506" s="231"/>
      <c r="S506" s="231"/>
      <c r="T506" s="232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3" t="s">
        <v>144</v>
      </c>
      <c r="AU506" s="233" t="s">
        <v>82</v>
      </c>
      <c r="AV506" s="13" t="s">
        <v>80</v>
      </c>
      <c r="AW506" s="13" t="s">
        <v>33</v>
      </c>
      <c r="AX506" s="13" t="s">
        <v>72</v>
      </c>
      <c r="AY506" s="233" t="s">
        <v>133</v>
      </c>
    </row>
    <row r="507" s="13" customFormat="1">
      <c r="A507" s="13"/>
      <c r="B507" s="224"/>
      <c r="C507" s="225"/>
      <c r="D507" s="219" t="s">
        <v>144</v>
      </c>
      <c r="E507" s="226" t="s">
        <v>19</v>
      </c>
      <c r="F507" s="227" t="s">
        <v>317</v>
      </c>
      <c r="G507" s="225"/>
      <c r="H507" s="226" t="s">
        <v>19</v>
      </c>
      <c r="I507" s="228"/>
      <c r="J507" s="225"/>
      <c r="K507" s="225"/>
      <c r="L507" s="229"/>
      <c r="M507" s="230"/>
      <c r="N507" s="231"/>
      <c r="O507" s="231"/>
      <c r="P507" s="231"/>
      <c r="Q507" s="231"/>
      <c r="R507" s="231"/>
      <c r="S507" s="231"/>
      <c r="T507" s="232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3" t="s">
        <v>144</v>
      </c>
      <c r="AU507" s="233" t="s">
        <v>82</v>
      </c>
      <c r="AV507" s="13" t="s">
        <v>80</v>
      </c>
      <c r="AW507" s="13" t="s">
        <v>33</v>
      </c>
      <c r="AX507" s="13" t="s">
        <v>72</v>
      </c>
      <c r="AY507" s="233" t="s">
        <v>133</v>
      </c>
    </row>
    <row r="508" s="14" customFormat="1">
      <c r="A508" s="14"/>
      <c r="B508" s="234"/>
      <c r="C508" s="235"/>
      <c r="D508" s="219" t="s">
        <v>144</v>
      </c>
      <c r="E508" s="236" t="s">
        <v>19</v>
      </c>
      <c r="F508" s="237" t="s">
        <v>80</v>
      </c>
      <c r="G508" s="235"/>
      <c r="H508" s="238">
        <v>1</v>
      </c>
      <c r="I508" s="239"/>
      <c r="J508" s="235"/>
      <c r="K508" s="235"/>
      <c r="L508" s="240"/>
      <c r="M508" s="241"/>
      <c r="N508" s="242"/>
      <c r="O508" s="242"/>
      <c r="P508" s="242"/>
      <c r="Q508" s="242"/>
      <c r="R508" s="242"/>
      <c r="S508" s="242"/>
      <c r="T508" s="243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4" t="s">
        <v>144</v>
      </c>
      <c r="AU508" s="244" t="s">
        <v>82</v>
      </c>
      <c r="AV508" s="14" t="s">
        <v>82</v>
      </c>
      <c r="AW508" s="14" t="s">
        <v>33</v>
      </c>
      <c r="AX508" s="14" t="s">
        <v>72</v>
      </c>
      <c r="AY508" s="244" t="s">
        <v>133</v>
      </c>
    </row>
    <row r="509" s="13" customFormat="1">
      <c r="A509" s="13"/>
      <c r="B509" s="224"/>
      <c r="C509" s="225"/>
      <c r="D509" s="219" t="s">
        <v>144</v>
      </c>
      <c r="E509" s="226" t="s">
        <v>19</v>
      </c>
      <c r="F509" s="227" t="s">
        <v>283</v>
      </c>
      <c r="G509" s="225"/>
      <c r="H509" s="226" t="s">
        <v>19</v>
      </c>
      <c r="I509" s="228"/>
      <c r="J509" s="225"/>
      <c r="K509" s="225"/>
      <c r="L509" s="229"/>
      <c r="M509" s="230"/>
      <c r="N509" s="231"/>
      <c r="O509" s="231"/>
      <c r="P509" s="231"/>
      <c r="Q509" s="231"/>
      <c r="R509" s="231"/>
      <c r="S509" s="231"/>
      <c r="T509" s="232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3" t="s">
        <v>144</v>
      </c>
      <c r="AU509" s="233" t="s">
        <v>82</v>
      </c>
      <c r="AV509" s="13" t="s">
        <v>80</v>
      </c>
      <c r="AW509" s="13" t="s">
        <v>33</v>
      </c>
      <c r="AX509" s="13" t="s">
        <v>72</v>
      </c>
      <c r="AY509" s="233" t="s">
        <v>133</v>
      </c>
    </row>
    <row r="510" s="13" customFormat="1">
      <c r="A510" s="13"/>
      <c r="B510" s="224"/>
      <c r="C510" s="225"/>
      <c r="D510" s="219" t="s">
        <v>144</v>
      </c>
      <c r="E510" s="226" t="s">
        <v>19</v>
      </c>
      <c r="F510" s="227" t="s">
        <v>232</v>
      </c>
      <c r="G510" s="225"/>
      <c r="H510" s="226" t="s">
        <v>19</v>
      </c>
      <c r="I510" s="228"/>
      <c r="J510" s="225"/>
      <c r="K510" s="225"/>
      <c r="L510" s="229"/>
      <c r="M510" s="230"/>
      <c r="N510" s="231"/>
      <c r="O510" s="231"/>
      <c r="P510" s="231"/>
      <c r="Q510" s="231"/>
      <c r="R510" s="231"/>
      <c r="S510" s="231"/>
      <c r="T510" s="232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3" t="s">
        <v>144</v>
      </c>
      <c r="AU510" s="233" t="s">
        <v>82</v>
      </c>
      <c r="AV510" s="13" t="s">
        <v>80</v>
      </c>
      <c r="AW510" s="13" t="s">
        <v>33</v>
      </c>
      <c r="AX510" s="13" t="s">
        <v>72</v>
      </c>
      <c r="AY510" s="233" t="s">
        <v>133</v>
      </c>
    </row>
    <row r="511" s="13" customFormat="1">
      <c r="A511" s="13"/>
      <c r="B511" s="224"/>
      <c r="C511" s="225"/>
      <c r="D511" s="219" t="s">
        <v>144</v>
      </c>
      <c r="E511" s="226" t="s">
        <v>19</v>
      </c>
      <c r="F511" s="227" t="s">
        <v>146</v>
      </c>
      <c r="G511" s="225"/>
      <c r="H511" s="226" t="s">
        <v>19</v>
      </c>
      <c r="I511" s="228"/>
      <c r="J511" s="225"/>
      <c r="K511" s="225"/>
      <c r="L511" s="229"/>
      <c r="M511" s="230"/>
      <c r="N511" s="231"/>
      <c r="O511" s="231"/>
      <c r="P511" s="231"/>
      <c r="Q511" s="231"/>
      <c r="R511" s="231"/>
      <c r="S511" s="231"/>
      <c r="T511" s="232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3" t="s">
        <v>144</v>
      </c>
      <c r="AU511" s="233" t="s">
        <v>82</v>
      </c>
      <c r="AV511" s="13" t="s">
        <v>80</v>
      </c>
      <c r="AW511" s="13" t="s">
        <v>33</v>
      </c>
      <c r="AX511" s="13" t="s">
        <v>72</v>
      </c>
      <c r="AY511" s="233" t="s">
        <v>133</v>
      </c>
    </row>
    <row r="512" s="13" customFormat="1">
      <c r="A512" s="13"/>
      <c r="B512" s="224"/>
      <c r="C512" s="225"/>
      <c r="D512" s="219" t="s">
        <v>144</v>
      </c>
      <c r="E512" s="226" t="s">
        <v>19</v>
      </c>
      <c r="F512" s="227" t="s">
        <v>317</v>
      </c>
      <c r="G512" s="225"/>
      <c r="H512" s="226" t="s">
        <v>19</v>
      </c>
      <c r="I512" s="228"/>
      <c r="J512" s="225"/>
      <c r="K512" s="225"/>
      <c r="L512" s="229"/>
      <c r="M512" s="230"/>
      <c r="N512" s="231"/>
      <c r="O512" s="231"/>
      <c r="P512" s="231"/>
      <c r="Q512" s="231"/>
      <c r="R512" s="231"/>
      <c r="S512" s="231"/>
      <c r="T512" s="232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3" t="s">
        <v>144</v>
      </c>
      <c r="AU512" s="233" t="s">
        <v>82</v>
      </c>
      <c r="AV512" s="13" t="s">
        <v>80</v>
      </c>
      <c r="AW512" s="13" t="s">
        <v>33</v>
      </c>
      <c r="AX512" s="13" t="s">
        <v>72</v>
      </c>
      <c r="AY512" s="233" t="s">
        <v>133</v>
      </c>
    </row>
    <row r="513" s="14" customFormat="1">
      <c r="A513" s="14"/>
      <c r="B513" s="234"/>
      <c r="C513" s="235"/>
      <c r="D513" s="219" t="s">
        <v>144</v>
      </c>
      <c r="E513" s="236" t="s">
        <v>19</v>
      </c>
      <c r="F513" s="237" t="s">
        <v>197</v>
      </c>
      <c r="G513" s="235"/>
      <c r="H513" s="238">
        <v>8</v>
      </c>
      <c r="I513" s="239"/>
      <c r="J513" s="235"/>
      <c r="K513" s="235"/>
      <c r="L513" s="240"/>
      <c r="M513" s="241"/>
      <c r="N513" s="242"/>
      <c r="O513" s="242"/>
      <c r="P513" s="242"/>
      <c r="Q513" s="242"/>
      <c r="R513" s="242"/>
      <c r="S513" s="242"/>
      <c r="T513" s="243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4" t="s">
        <v>144</v>
      </c>
      <c r="AU513" s="244" t="s">
        <v>82</v>
      </c>
      <c r="AV513" s="14" t="s">
        <v>82</v>
      </c>
      <c r="AW513" s="14" t="s">
        <v>33</v>
      </c>
      <c r="AX513" s="14" t="s">
        <v>72</v>
      </c>
      <c r="AY513" s="244" t="s">
        <v>133</v>
      </c>
    </row>
    <row r="514" s="13" customFormat="1">
      <c r="A514" s="13"/>
      <c r="B514" s="224"/>
      <c r="C514" s="225"/>
      <c r="D514" s="219" t="s">
        <v>144</v>
      </c>
      <c r="E514" s="226" t="s">
        <v>19</v>
      </c>
      <c r="F514" s="227" t="s">
        <v>283</v>
      </c>
      <c r="G514" s="225"/>
      <c r="H514" s="226" t="s">
        <v>19</v>
      </c>
      <c r="I514" s="228"/>
      <c r="J514" s="225"/>
      <c r="K514" s="225"/>
      <c r="L514" s="229"/>
      <c r="M514" s="230"/>
      <c r="N514" s="231"/>
      <c r="O514" s="231"/>
      <c r="P514" s="231"/>
      <c r="Q514" s="231"/>
      <c r="R514" s="231"/>
      <c r="S514" s="231"/>
      <c r="T514" s="232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3" t="s">
        <v>144</v>
      </c>
      <c r="AU514" s="233" t="s">
        <v>82</v>
      </c>
      <c r="AV514" s="13" t="s">
        <v>80</v>
      </c>
      <c r="AW514" s="13" t="s">
        <v>33</v>
      </c>
      <c r="AX514" s="13" t="s">
        <v>72</v>
      </c>
      <c r="AY514" s="233" t="s">
        <v>133</v>
      </c>
    </row>
    <row r="515" s="15" customFormat="1">
      <c r="A515" s="15"/>
      <c r="B515" s="245"/>
      <c r="C515" s="246"/>
      <c r="D515" s="219" t="s">
        <v>144</v>
      </c>
      <c r="E515" s="247" t="s">
        <v>19</v>
      </c>
      <c r="F515" s="248" t="s">
        <v>149</v>
      </c>
      <c r="G515" s="246"/>
      <c r="H515" s="249">
        <v>86</v>
      </c>
      <c r="I515" s="250"/>
      <c r="J515" s="246"/>
      <c r="K515" s="246"/>
      <c r="L515" s="251"/>
      <c r="M515" s="252"/>
      <c r="N515" s="253"/>
      <c r="O515" s="253"/>
      <c r="P515" s="253"/>
      <c r="Q515" s="253"/>
      <c r="R515" s="253"/>
      <c r="S515" s="253"/>
      <c r="T515" s="254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55" t="s">
        <v>144</v>
      </c>
      <c r="AU515" s="255" t="s">
        <v>82</v>
      </c>
      <c r="AV515" s="15" t="s">
        <v>140</v>
      </c>
      <c r="AW515" s="15" t="s">
        <v>33</v>
      </c>
      <c r="AX515" s="15" t="s">
        <v>80</v>
      </c>
      <c r="AY515" s="255" t="s">
        <v>133</v>
      </c>
    </row>
    <row r="516" s="2" customFormat="1" ht="16.5" customHeight="1">
      <c r="A516" s="40"/>
      <c r="B516" s="41"/>
      <c r="C516" s="270" t="s">
        <v>319</v>
      </c>
      <c r="D516" s="270" t="s">
        <v>286</v>
      </c>
      <c r="E516" s="271" t="s">
        <v>325</v>
      </c>
      <c r="F516" s="272" t="s">
        <v>326</v>
      </c>
      <c r="G516" s="273" t="s">
        <v>152</v>
      </c>
      <c r="H516" s="274">
        <v>172</v>
      </c>
      <c r="I516" s="275"/>
      <c r="J516" s="276">
        <f>ROUND(I516*H516,2)</f>
        <v>0</v>
      </c>
      <c r="K516" s="272" t="s">
        <v>153</v>
      </c>
      <c r="L516" s="277"/>
      <c r="M516" s="278" t="s">
        <v>19</v>
      </c>
      <c r="N516" s="279" t="s">
        <v>43</v>
      </c>
      <c r="O516" s="86"/>
      <c r="P516" s="215">
        <f>O516*H516</f>
        <v>0</v>
      </c>
      <c r="Q516" s="215">
        <v>0.0015</v>
      </c>
      <c r="R516" s="215">
        <f>Q516*H516</f>
        <v>0.25800000000000001</v>
      </c>
      <c r="S516" s="215">
        <v>0</v>
      </c>
      <c r="T516" s="216">
        <f>S516*H516</f>
        <v>0</v>
      </c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R516" s="217" t="s">
        <v>197</v>
      </c>
      <c r="AT516" s="217" t="s">
        <v>286</v>
      </c>
      <c r="AU516" s="217" t="s">
        <v>82</v>
      </c>
      <c r="AY516" s="19" t="s">
        <v>133</v>
      </c>
      <c r="BE516" s="218">
        <f>IF(N516="základní",J516,0)</f>
        <v>0</v>
      </c>
      <c r="BF516" s="218">
        <f>IF(N516="snížená",J516,0)</f>
        <v>0</v>
      </c>
      <c r="BG516" s="218">
        <f>IF(N516="zákl. přenesená",J516,0)</f>
        <v>0</v>
      </c>
      <c r="BH516" s="218">
        <f>IF(N516="sníž. přenesená",J516,0)</f>
        <v>0</v>
      </c>
      <c r="BI516" s="218">
        <f>IF(N516="nulová",J516,0)</f>
        <v>0</v>
      </c>
      <c r="BJ516" s="19" t="s">
        <v>80</v>
      </c>
      <c r="BK516" s="218">
        <f>ROUND(I516*H516,2)</f>
        <v>0</v>
      </c>
      <c r="BL516" s="19" t="s">
        <v>140</v>
      </c>
      <c r="BM516" s="217" t="s">
        <v>327</v>
      </c>
    </row>
    <row r="517" s="2" customFormat="1">
      <c r="A517" s="40"/>
      <c r="B517" s="41"/>
      <c r="C517" s="42"/>
      <c r="D517" s="219" t="s">
        <v>142</v>
      </c>
      <c r="E517" s="42"/>
      <c r="F517" s="220" t="s">
        <v>326</v>
      </c>
      <c r="G517" s="42"/>
      <c r="H517" s="42"/>
      <c r="I517" s="221"/>
      <c r="J517" s="42"/>
      <c r="K517" s="42"/>
      <c r="L517" s="46"/>
      <c r="M517" s="222"/>
      <c r="N517" s="223"/>
      <c r="O517" s="86"/>
      <c r="P517" s="86"/>
      <c r="Q517" s="86"/>
      <c r="R517" s="86"/>
      <c r="S517" s="86"/>
      <c r="T517" s="87"/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T517" s="19" t="s">
        <v>142</v>
      </c>
      <c r="AU517" s="19" t="s">
        <v>82</v>
      </c>
    </row>
    <row r="518" s="13" customFormat="1">
      <c r="A518" s="13"/>
      <c r="B518" s="224"/>
      <c r="C518" s="225"/>
      <c r="D518" s="219" t="s">
        <v>144</v>
      </c>
      <c r="E518" s="226" t="s">
        <v>19</v>
      </c>
      <c r="F518" s="227" t="s">
        <v>328</v>
      </c>
      <c r="G518" s="225"/>
      <c r="H518" s="226" t="s">
        <v>19</v>
      </c>
      <c r="I518" s="228"/>
      <c r="J518" s="225"/>
      <c r="K518" s="225"/>
      <c r="L518" s="229"/>
      <c r="M518" s="230"/>
      <c r="N518" s="231"/>
      <c r="O518" s="231"/>
      <c r="P518" s="231"/>
      <c r="Q518" s="231"/>
      <c r="R518" s="231"/>
      <c r="S518" s="231"/>
      <c r="T518" s="232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3" t="s">
        <v>144</v>
      </c>
      <c r="AU518" s="233" t="s">
        <v>82</v>
      </c>
      <c r="AV518" s="13" t="s">
        <v>80</v>
      </c>
      <c r="AW518" s="13" t="s">
        <v>33</v>
      </c>
      <c r="AX518" s="13" t="s">
        <v>72</v>
      </c>
      <c r="AY518" s="233" t="s">
        <v>133</v>
      </c>
    </row>
    <row r="519" s="14" customFormat="1">
      <c r="A519" s="14"/>
      <c r="B519" s="234"/>
      <c r="C519" s="235"/>
      <c r="D519" s="219" t="s">
        <v>144</v>
      </c>
      <c r="E519" s="236" t="s">
        <v>19</v>
      </c>
      <c r="F519" s="237" t="s">
        <v>329</v>
      </c>
      <c r="G519" s="235"/>
      <c r="H519" s="238">
        <v>172</v>
      </c>
      <c r="I519" s="239"/>
      <c r="J519" s="235"/>
      <c r="K519" s="235"/>
      <c r="L519" s="240"/>
      <c r="M519" s="241"/>
      <c r="N519" s="242"/>
      <c r="O519" s="242"/>
      <c r="P519" s="242"/>
      <c r="Q519" s="242"/>
      <c r="R519" s="242"/>
      <c r="S519" s="242"/>
      <c r="T519" s="243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4" t="s">
        <v>144</v>
      </c>
      <c r="AU519" s="244" t="s">
        <v>82</v>
      </c>
      <c r="AV519" s="14" t="s">
        <v>82</v>
      </c>
      <c r="AW519" s="14" t="s">
        <v>33</v>
      </c>
      <c r="AX519" s="14" t="s">
        <v>72</v>
      </c>
      <c r="AY519" s="244" t="s">
        <v>133</v>
      </c>
    </row>
    <row r="520" s="15" customFormat="1">
      <c r="A520" s="15"/>
      <c r="B520" s="245"/>
      <c r="C520" s="246"/>
      <c r="D520" s="219" t="s">
        <v>144</v>
      </c>
      <c r="E520" s="247" t="s">
        <v>19</v>
      </c>
      <c r="F520" s="248" t="s">
        <v>149</v>
      </c>
      <c r="G520" s="246"/>
      <c r="H520" s="249">
        <v>172</v>
      </c>
      <c r="I520" s="250"/>
      <c r="J520" s="246"/>
      <c r="K520" s="246"/>
      <c r="L520" s="251"/>
      <c r="M520" s="252"/>
      <c r="N520" s="253"/>
      <c r="O520" s="253"/>
      <c r="P520" s="253"/>
      <c r="Q520" s="253"/>
      <c r="R520" s="253"/>
      <c r="S520" s="253"/>
      <c r="T520" s="254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55" t="s">
        <v>144</v>
      </c>
      <c r="AU520" s="255" t="s">
        <v>82</v>
      </c>
      <c r="AV520" s="15" t="s">
        <v>140</v>
      </c>
      <c r="AW520" s="15" t="s">
        <v>33</v>
      </c>
      <c r="AX520" s="15" t="s">
        <v>80</v>
      </c>
      <c r="AY520" s="255" t="s">
        <v>133</v>
      </c>
    </row>
    <row r="521" s="2" customFormat="1" ht="16.5" customHeight="1">
      <c r="A521" s="40"/>
      <c r="B521" s="41"/>
      <c r="C521" s="206" t="s">
        <v>330</v>
      </c>
      <c r="D521" s="206" t="s">
        <v>136</v>
      </c>
      <c r="E521" s="207" t="s">
        <v>331</v>
      </c>
      <c r="F521" s="208" t="s">
        <v>332</v>
      </c>
      <c r="G521" s="209" t="s">
        <v>163</v>
      </c>
      <c r="H521" s="210">
        <v>206.22</v>
      </c>
      <c r="I521" s="211"/>
      <c r="J521" s="212">
        <f>ROUND(I521*H521,2)</f>
        <v>0</v>
      </c>
      <c r="K521" s="208" t="s">
        <v>153</v>
      </c>
      <c r="L521" s="46"/>
      <c r="M521" s="213" t="s">
        <v>19</v>
      </c>
      <c r="N521" s="214" t="s">
        <v>43</v>
      </c>
      <c r="O521" s="86"/>
      <c r="P521" s="215">
        <f>O521*H521</f>
        <v>0</v>
      </c>
      <c r="Q521" s="215">
        <v>0</v>
      </c>
      <c r="R521" s="215">
        <f>Q521*H521</f>
        <v>0</v>
      </c>
      <c r="S521" s="215">
        <v>0</v>
      </c>
      <c r="T521" s="216">
        <f>S521*H521</f>
        <v>0</v>
      </c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R521" s="217" t="s">
        <v>140</v>
      </c>
      <c r="AT521" s="217" t="s">
        <v>136</v>
      </c>
      <c r="AU521" s="217" t="s">
        <v>82</v>
      </c>
      <c r="AY521" s="19" t="s">
        <v>133</v>
      </c>
      <c r="BE521" s="218">
        <f>IF(N521="základní",J521,0)</f>
        <v>0</v>
      </c>
      <c r="BF521" s="218">
        <f>IF(N521="snížená",J521,0)</f>
        <v>0</v>
      </c>
      <c r="BG521" s="218">
        <f>IF(N521="zákl. přenesená",J521,0)</f>
        <v>0</v>
      </c>
      <c r="BH521" s="218">
        <f>IF(N521="sníž. přenesená",J521,0)</f>
        <v>0</v>
      </c>
      <c r="BI521" s="218">
        <f>IF(N521="nulová",J521,0)</f>
        <v>0</v>
      </c>
      <c r="BJ521" s="19" t="s">
        <v>80</v>
      </c>
      <c r="BK521" s="218">
        <f>ROUND(I521*H521,2)</f>
        <v>0</v>
      </c>
      <c r="BL521" s="19" t="s">
        <v>140</v>
      </c>
      <c r="BM521" s="217" t="s">
        <v>333</v>
      </c>
    </row>
    <row r="522" s="2" customFormat="1">
      <c r="A522" s="40"/>
      <c r="B522" s="41"/>
      <c r="C522" s="42"/>
      <c r="D522" s="219" t="s">
        <v>142</v>
      </c>
      <c r="E522" s="42"/>
      <c r="F522" s="220" t="s">
        <v>334</v>
      </c>
      <c r="G522" s="42"/>
      <c r="H522" s="42"/>
      <c r="I522" s="221"/>
      <c r="J522" s="42"/>
      <c r="K522" s="42"/>
      <c r="L522" s="46"/>
      <c r="M522" s="222"/>
      <c r="N522" s="223"/>
      <c r="O522" s="86"/>
      <c r="P522" s="86"/>
      <c r="Q522" s="86"/>
      <c r="R522" s="86"/>
      <c r="S522" s="86"/>
      <c r="T522" s="87"/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T522" s="19" t="s">
        <v>142</v>
      </c>
      <c r="AU522" s="19" t="s">
        <v>82</v>
      </c>
    </row>
    <row r="523" s="13" customFormat="1">
      <c r="A523" s="13"/>
      <c r="B523" s="224"/>
      <c r="C523" s="225"/>
      <c r="D523" s="219" t="s">
        <v>144</v>
      </c>
      <c r="E523" s="226" t="s">
        <v>19</v>
      </c>
      <c r="F523" s="227" t="s">
        <v>335</v>
      </c>
      <c r="G523" s="225"/>
      <c r="H523" s="226" t="s">
        <v>19</v>
      </c>
      <c r="I523" s="228"/>
      <c r="J523" s="225"/>
      <c r="K523" s="225"/>
      <c r="L523" s="229"/>
      <c r="M523" s="230"/>
      <c r="N523" s="231"/>
      <c r="O523" s="231"/>
      <c r="P523" s="231"/>
      <c r="Q523" s="231"/>
      <c r="R523" s="231"/>
      <c r="S523" s="231"/>
      <c r="T523" s="232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3" t="s">
        <v>144</v>
      </c>
      <c r="AU523" s="233" t="s">
        <v>82</v>
      </c>
      <c r="AV523" s="13" t="s">
        <v>80</v>
      </c>
      <c r="AW523" s="13" t="s">
        <v>33</v>
      </c>
      <c r="AX523" s="13" t="s">
        <v>72</v>
      </c>
      <c r="AY523" s="233" t="s">
        <v>133</v>
      </c>
    </row>
    <row r="524" s="13" customFormat="1">
      <c r="A524" s="13"/>
      <c r="B524" s="224"/>
      <c r="C524" s="225"/>
      <c r="D524" s="219" t="s">
        <v>144</v>
      </c>
      <c r="E524" s="226" t="s">
        <v>19</v>
      </c>
      <c r="F524" s="227" t="s">
        <v>336</v>
      </c>
      <c r="G524" s="225"/>
      <c r="H524" s="226" t="s">
        <v>19</v>
      </c>
      <c r="I524" s="228"/>
      <c r="J524" s="225"/>
      <c r="K524" s="225"/>
      <c r="L524" s="229"/>
      <c r="M524" s="230"/>
      <c r="N524" s="231"/>
      <c r="O524" s="231"/>
      <c r="P524" s="231"/>
      <c r="Q524" s="231"/>
      <c r="R524" s="231"/>
      <c r="S524" s="231"/>
      <c r="T524" s="232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3" t="s">
        <v>144</v>
      </c>
      <c r="AU524" s="233" t="s">
        <v>82</v>
      </c>
      <c r="AV524" s="13" t="s">
        <v>80</v>
      </c>
      <c r="AW524" s="13" t="s">
        <v>33</v>
      </c>
      <c r="AX524" s="13" t="s">
        <v>72</v>
      </c>
      <c r="AY524" s="233" t="s">
        <v>133</v>
      </c>
    </row>
    <row r="525" s="13" customFormat="1">
      <c r="A525" s="13"/>
      <c r="B525" s="224"/>
      <c r="C525" s="225"/>
      <c r="D525" s="219" t="s">
        <v>144</v>
      </c>
      <c r="E525" s="226" t="s">
        <v>19</v>
      </c>
      <c r="F525" s="227" t="s">
        <v>232</v>
      </c>
      <c r="G525" s="225"/>
      <c r="H525" s="226" t="s">
        <v>19</v>
      </c>
      <c r="I525" s="228"/>
      <c r="J525" s="225"/>
      <c r="K525" s="225"/>
      <c r="L525" s="229"/>
      <c r="M525" s="230"/>
      <c r="N525" s="231"/>
      <c r="O525" s="231"/>
      <c r="P525" s="231"/>
      <c r="Q525" s="231"/>
      <c r="R525" s="231"/>
      <c r="S525" s="231"/>
      <c r="T525" s="232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3" t="s">
        <v>144</v>
      </c>
      <c r="AU525" s="233" t="s">
        <v>82</v>
      </c>
      <c r="AV525" s="13" t="s">
        <v>80</v>
      </c>
      <c r="AW525" s="13" t="s">
        <v>33</v>
      </c>
      <c r="AX525" s="13" t="s">
        <v>72</v>
      </c>
      <c r="AY525" s="233" t="s">
        <v>133</v>
      </c>
    </row>
    <row r="526" s="13" customFormat="1">
      <c r="A526" s="13"/>
      <c r="B526" s="224"/>
      <c r="C526" s="225"/>
      <c r="D526" s="219" t="s">
        <v>144</v>
      </c>
      <c r="E526" s="226" t="s">
        <v>19</v>
      </c>
      <c r="F526" s="227" t="s">
        <v>146</v>
      </c>
      <c r="G526" s="225"/>
      <c r="H526" s="226" t="s">
        <v>19</v>
      </c>
      <c r="I526" s="228"/>
      <c r="J526" s="225"/>
      <c r="K526" s="225"/>
      <c r="L526" s="229"/>
      <c r="M526" s="230"/>
      <c r="N526" s="231"/>
      <c r="O526" s="231"/>
      <c r="P526" s="231"/>
      <c r="Q526" s="231"/>
      <c r="R526" s="231"/>
      <c r="S526" s="231"/>
      <c r="T526" s="232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3" t="s">
        <v>144</v>
      </c>
      <c r="AU526" s="233" t="s">
        <v>82</v>
      </c>
      <c r="AV526" s="13" t="s">
        <v>80</v>
      </c>
      <c r="AW526" s="13" t="s">
        <v>33</v>
      </c>
      <c r="AX526" s="13" t="s">
        <v>72</v>
      </c>
      <c r="AY526" s="233" t="s">
        <v>133</v>
      </c>
    </row>
    <row r="527" s="13" customFormat="1">
      <c r="A527" s="13"/>
      <c r="B527" s="224"/>
      <c r="C527" s="225"/>
      <c r="D527" s="219" t="s">
        <v>144</v>
      </c>
      <c r="E527" s="226" t="s">
        <v>19</v>
      </c>
      <c r="F527" s="227" t="s">
        <v>337</v>
      </c>
      <c r="G527" s="225"/>
      <c r="H527" s="226" t="s">
        <v>19</v>
      </c>
      <c r="I527" s="228"/>
      <c r="J527" s="225"/>
      <c r="K527" s="225"/>
      <c r="L527" s="229"/>
      <c r="M527" s="230"/>
      <c r="N527" s="231"/>
      <c r="O527" s="231"/>
      <c r="P527" s="231"/>
      <c r="Q527" s="231"/>
      <c r="R527" s="231"/>
      <c r="S527" s="231"/>
      <c r="T527" s="232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3" t="s">
        <v>144</v>
      </c>
      <c r="AU527" s="233" t="s">
        <v>82</v>
      </c>
      <c r="AV527" s="13" t="s">
        <v>80</v>
      </c>
      <c r="AW527" s="13" t="s">
        <v>33</v>
      </c>
      <c r="AX527" s="13" t="s">
        <v>72</v>
      </c>
      <c r="AY527" s="233" t="s">
        <v>133</v>
      </c>
    </row>
    <row r="528" s="14" customFormat="1">
      <c r="A528" s="14"/>
      <c r="B528" s="234"/>
      <c r="C528" s="235"/>
      <c r="D528" s="219" t="s">
        <v>144</v>
      </c>
      <c r="E528" s="236" t="s">
        <v>19</v>
      </c>
      <c r="F528" s="237" t="s">
        <v>338</v>
      </c>
      <c r="G528" s="235"/>
      <c r="H528" s="238">
        <v>1.391</v>
      </c>
      <c r="I528" s="239"/>
      <c r="J528" s="235"/>
      <c r="K528" s="235"/>
      <c r="L528" s="240"/>
      <c r="M528" s="241"/>
      <c r="N528" s="242"/>
      <c r="O528" s="242"/>
      <c r="P528" s="242"/>
      <c r="Q528" s="242"/>
      <c r="R528" s="242"/>
      <c r="S528" s="242"/>
      <c r="T528" s="243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4" t="s">
        <v>144</v>
      </c>
      <c r="AU528" s="244" t="s">
        <v>82</v>
      </c>
      <c r="AV528" s="14" t="s">
        <v>82</v>
      </c>
      <c r="AW528" s="14" t="s">
        <v>33</v>
      </c>
      <c r="AX528" s="14" t="s">
        <v>72</v>
      </c>
      <c r="AY528" s="244" t="s">
        <v>133</v>
      </c>
    </row>
    <row r="529" s="13" customFormat="1">
      <c r="A529" s="13"/>
      <c r="B529" s="224"/>
      <c r="C529" s="225"/>
      <c r="D529" s="219" t="s">
        <v>144</v>
      </c>
      <c r="E529" s="226" t="s">
        <v>19</v>
      </c>
      <c r="F529" s="227" t="s">
        <v>232</v>
      </c>
      <c r="G529" s="225"/>
      <c r="H529" s="226" t="s">
        <v>19</v>
      </c>
      <c r="I529" s="228"/>
      <c r="J529" s="225"/>
      <c r="K529" s="225"/>
      <c r="L529" s="229"/>
      <c r="M529" s="230"/>
      <c r="N529" s="231"/>
      <c r="O529" s="231"/>
      <c r="P529" s="231"/>
      <c r="Q529" s="231"/>
      <c r="R529" s="231"/>
      <c r="S529" s="231"/>
      <c r="T529" s="232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3" t="s">
        <v>144</v>
      </c>
      <c r="AU529" s="233" t="s">
        <v>82</v>
      </c>
      <c r="AV529" s="13" t="s">
        <v>80</v>
      </c>
      <c r="AW529" s="13" t="s">
        <v>33</v>
      </c>
      <c r="AX529" s="13" t="s">
        <v>72</v>
      </c>
      <c r="AY529" s="233" t="s">
        <v>133</v>
      </c>
    </row>
    <row r="530" s="13" customFormat="1">
      <c r="A530" s="13"/>
      <c r="B530" s="224"/>
      <c r="C530" s="225"/>
      <c r="D530" s="219" t="s">
        <v>144</v>
      </c>
      <c r="E530" s="226" t="s">
        <v>19</v>
      </c>
      <c r="F530" s="227" t="s">
        <v>146</v>
      </c>
      <c r="G530" s="225"/>
      <c r="H530" s="226" t="s">
        <v>19</v>
      </c>
      <c r="I530" s="228"/>
      <c r="J530" s="225"/>
      <c r="K530" s="225"/>
      <c r="L530" s="229"/>
      <c r="M530" s="230"/>
      <c r="N530" s="231"/>
      <c r="O530" s="231"/>
      <c r="P530" s="231"/>
      <c r="Q530" s="231"/>
      <c r="R530" s="231"/>
      <c r="S530" s="231"/>
      <c r="T530" s="232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3" t="s">
        <v>144</v>
      </c>
      <c r="AU530" s="233" t="s">
        <v>82</v>
      </c>
      <c r="AV530" s="13" t="s">
        <v>80</v>
      </c>
      <c r="AW530" s="13" t="s">
        <v>33</v>
      </c>
      <c r="AX530" s="13" t="s">
        <v>72</v>
      </c>
      <c r="AY530" s="233" t="s">
        <v>133</v>
      </c>
    </row>
    <row r="531" s="13" customFormat="1">
      <c r="A531" s="13"/>
      <c r="B531" s="224"/>
      <c r="C531" s="225"/>
      <c r="D531" s="219" t="s">
        <v>144</v>
      </c>
      <c r="E531" s="226" t="s">
        <v>19</v>
      </c>
      <c r="F531" s="227" t="s">
        <v>337</v>
      </c>
      <c r="G531" s="225"/>
      <c r="H531" s="226" t="s">
        <v>19</v>
      </c>
      <c r="I531" s="228"/>
      <c r="J531" s="225"/>
      <c r="K531" s="225"/>
      <c r="L531" s="229"/>
      <c r="M531" s="230"/>
      <c r="N531" s="231"/>
      <c r="O531" s="231"/>
      <c r="P531" s="231"/>
      <c r="Q531" s="231"/>
      <c r="R531" s="231"/>
      <c r="S531" s="231"/>
      <c r="T531" s="232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3" t="s">
        <v>144</v>
      </c>
      <c r="AU531" s="233" t="s">
        <v>82</v>
      </c>
      <c r="AV531" s="13" t="s">
        <v>80</v>
      </c>
      <c r="AW531" s="13" t="s">
        <v>33</v>
      </c>
      <c r="AX531" s="13" t="s">
        <v>72</v>
      </c>
      <c r="AY531" s="233" t="s">
        <v>133</v>
      </c>
    </row>
    <row r="532" s="14" customFormat="1">
      <c r="A532" s="14"/>
      <c r="B532" s="234"/>
      <c r="C532" s="235"/>
      <c r="D532" s="219" t="s">
        <v>144</v>
      </c>
      <c r="E532" s="236" t="s">
        <v>19</v>
      </c>
      <c r="F532" s="237" t="s">
        <v>338</v>
      </c>
      <c r="G532" s="235"/>
      <c r="H532" s="238">
        <v>1.391</v>
      </c>
      <c r="I532" s="239"/>
      <c r="J532" s="235"/>
      <c r="K532" s="235"/>
      <c r="L532" s="240"/>
      <c r="M532" s="241"/>
      <c r="N532" s="242"/>
      <c r="O532" s="242"/>
      <c r="P532" s="242"/>
      <c r="Q532" s="242"/>
      <c r="R532" s="242"/>
      <c r="S532" s="242"/>
      <c r="T532" s="243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4" t="s">
        <v>144</v>
      </c>
      <c r="AU532" s="244" t="s">
        <v>82</v>
      </c>
      <c r="AV532" s="14" t="s">
        <v>82</v>
      </c>
      <c r="AW532" s="14" t="s">
        <v>33</v>
      </c>
      <c r="AX532" s="14" t="s">
        <v>72</v>
      </c>
      <c r="AY532" s="244" t="s">
        <v>133</v>
      </c>
    </row>
    <row r="533" s="13" customFormat="1">
      <c r="A533" s="13"/>
      <c r="B533" s="224"/>
      <c r="C533" s="225"/>
      <c r="D533" s="219" t="s">
        <v>144</v>
      </c>
      <c r="E533" s="226" t="s">
        <v>19</v>
      </c>
      <c r="F533" s="227" t="s">
        <v>232</v>
      </c>
      <c r="G533" s="225"/>
      <c r="H533" s="226" t="s">
        <v>19</v>
      </c>
      <c r="I533" s="228"/>
      <c r="J533" s="225"/>
      <c r="K533" s="225"/>
      <c r="L533" s="229"/>
      <c r="M533" s="230"/>
      <c r="N533" s="231"/>
      <c r="O533" s="231"/>
      <c r="P533" s="231"/>
      <c r="Q533" s="231"/>
      <c r="R533" s="231"/>
      <c r="S533" s="231"/>
      <c r="T533" s="232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3" t="s">
        <v>144</v>
      </c>
      <c r="AU533" s="233" t="s">
        <v>82</v>
      </c>
      <c r="AV533" s="13" t="s">
        <v>80</v>
      </c>
      <c r="AW533" s="13" t="s">
        <v>33</v>
      </c>
      <c r="AX533" s="13" t="s">
        <v>72</v>
      </c>
      <c r="AY533" s="233" t="s">
        <v>133</v>
      </c>
    </row>
    <row r="534" s="13" customFormat="1">
      <c r="A534" s="13"/>
      <c r="B534" s="224"/>
      <c r="C534" s="225"/>
      <c r="D534" s="219" t="s">
        <v>144</v>
      </c>
      <c r="E534" s="226" t="s">
        <v>19</v>
      </c>
      <c r="F534" s="227" t="s">
        <v>146</v>
      </c>
      <c r="G534" s="225"/>
      <c r="H534" s="226" t="s">
        <v>19</v>
      </c>
      <c r="I534" s="228"/>
      <c r="J534" s="225"/>
      <c r="K534" s="225"/>
      <c r="L534" s="229"/>
      <c r="M534" s="230"/>
      <c r="N534" s="231"/>
      <c r="O534" s="231"/>
      <c r="P534" s="231"/>
      <c r="Q534" s="231"/>
      <c r="R534" s="231"/>
      <c r="S534" s="231"/>
      <c r="T534" s="232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3" t="s">
        <v>144</v>
      </c>
      <c r="AU534" s="233" t="s">
        <v>82</v>
      </c>
      <c r="AV534" s="13" t="s">
        <v>80</v>
      </c>
      <c r="AW534" s="13" t="s">
        <v>33</v>
      </c>
      <c r="AX534" s="13" t="s">
        <v>72</v>
      </c>
      <c r="AY534" s="233" t="s">
        <v>133</v>
      </c>
    </row>
    <row r="535" s="13" customFormat="1">
      <c r="A535" s="13"/>
      <c r="B535" s="224"/>
      <c r="C535" s="225"/>
      <c r="D535" s="219" t="s">
        <v>144</v>
      </c>
      <c r="E535" s="226" t="s">
        <v>19</v>
      </c>
      <c r="F535" s="227" t="s">
        <v>339</v>
      </c>
      <c r="G535" s="225"/>
      <c r="H535" s="226" t="s">
        <v>19</v>
      </c>
      <c r="I535" s="228"/>
      <c r="J535" s="225"/>
      <c r="K535" s="225"/>
      <c r="L535" s="229"/>
      <c r="M535" s="230"/>
      <c r="N535" s="231"/>
      <c r="O535" s="231"/>
      <c r="P535" s="231"/>
      <c r="Q535" s="231"/>
      <c r="R535" s="231"/>
      <c r="S535" s="231"/>
      <c r="T535" s="232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3" t="s">
        <v>144</v>
      </c>
      <c r="AU535" s="233" t="s">
        <v>82</v>
      </c>
      <c r="AV535" s="13" t="s">
        <v>80</v>
      </c>
      <c r="AW535" s="13" t="s">
        <v>33</v>
      </c>
      <c r="AX535" s="13" t="s">
        <v>72</v>
      </c>
      <c r="AY535" s="233" t="s">
        <v>133</v>
      </c>
    </row>
    <row r="536" s="14" customFormat="1">
      <c r="A536" s="14"/>
      <c r="B536" s="234"/>
      <c r="C536" s="235"/>
      <c r="D536" s="219" t="s">
        <v>144</v>
      </c>
      <c r="E536" s="236" t="s">
        <v>19</v>
      </c>
      <c r="F536" s="237" t="s">
        <v>340</v>
      </c>
      <c r="G536" s="235"/>
      <c r="H536" s="238">
        <v>1.268</v>
      </c>
      <c r="I536" s="239"/>
      <c r="J536" s="235"/>
      <c r="K536" s="235"/>
      <c r="L536" s="240"/>
      <c r="M536" s="241"/>
      <c r="N536" s="242"/>
      <c r="O536" s="242"/>
      <c r="P536" s="242"/>
      <c r="Q536" s="242"/>
      <c r="R536" s="242"/>
      <c r="S536" s="242"/>
      <c r="T536" s="243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4" t="s">
        <v>144</v>
      </c>
      <c r="AU536" s="244" t="s">
        <v>82</v>
      </c>
      <c r="AV536" s="14" t="s">
        <v>82</v>
      </c>
      <c r="AW536" s="14" t="s">
        <v>33</v>
      </c>
      <c r="AX536" s="14" t="s">
        <v>72</v>
      </c>
      <c r="AY536" s="244" t="s">
        <v>133</v>
      </c>
    </row>
    <row r="537" s="13" customFormat="1">
      <c r="A537" s="13"/>
      <c r="B537" s="224"/>
      <c r="C537" s="225"/>
      <c r="D537" s="219" t="s">
        <v>144</v>
      </c>
      <c r="E537" s="226" t="s">
        <v>19</v>
      </c>
      <c r="F537" s="227" t="s">
        <v>232</v>
      </c>
      <c r="G537" s="225"/>
      <c r="H537" s="226" t="s">
        <v>19</v>
      </c>
      <c r="I537" s="228"/>
      <c r="J537" s="225"/>
      <c r="K537" s="225"/>
      <c r="L537" s="229"/>
      <c r="M537" s="230"/>
      <c r="N537" s="231"/>
      <c r="O537" s="231"/>
      <c r="P537" s="231"/>
      <c r="Q537" s="231"/>
      <c r="R537" s="231"/>
      <c r="S537" s="231"/>
      <c r="T537" s="232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3" t="s">
        <v>144</v>
      </c>
      <c r="AU537" s="233" t="s">
        <v>82</v>
      </c>
      <c r="AV537" s="13" t="s">
        <v>80</v>
      </c>
      <c r="AW537" s="13" t="s">
        <v>33</v>
      </c>
      <c r="AX537" s="13" t="s">
        <v>72</v>
      </c>
      <c r="AY537" s="233" t="s">
        <v>133</v>
      </c>
    </row>
    <row r="538" s="13" customFormat="1">
      <c r="A538" s="13"/>
      <c r="B538" s="224"/>
      <c r="C538" s="225"/>
      <c r="D538" s="219" t="s">
        <v>144</v>
      </c>
      <c r="E538" s="226" t="s">
        <v>19</v>
      </c>
      <c r="F538" s="227" t="s">
        <v>146</v>
      </c>
      <c r="G538" s="225"/>
      <c r="H538" s="226" t="s">
        <v>19</v>
      </c>
      <c r="I538" s="228"/>
      <c r="J538" s="225"/>
      <c r="K538" s="225"/>
      <c r="L538" s="229"/>
      <c r="M538" s="230"/>
      <c r="N538" s="231"/>
      <c r="O538" s="231"/>
      <c r="P538" s="231"/>
      <c r="Q538" s="231"/>
      <c r="R538" s="231"/>
      <c r="S538" s="231"/>
      <c r="T538" s="232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3" t="s">
        <v>144</v>
      </c>
      <c r="AU538" s="233" t="s">
        <v>82</v>
      </c>
      <c r="AV538" s="13" t="s">
        <v>80</v>
      </c>
      <c r="AW538" s="13" t="s">
        <v>33</v>
      </c>
      <c r="AX538" s="13" t="s">
        <v>72</v>
      </c>
      <c r="AY538" s="233" t="s">
        <v>133</v>
      </c>
    </row>
    <row r="539" s="13" customFormat="1">
      <c r="A539" s="13"/>
      <c r="B539" s="224"/>
      <c r="C539" s="225"/>
      <c r="D539" s="219" t="s">
        <v>144</v>
      </c>
      <c r="E539" s="226" t="s">
        <v>19</v>
      </c>
      <c r="F539" s="227" t="s">
        <v>341</v>
      </c>
      <c r="G539" s="225"/>
      <c r="H539" s="226" t="s">
        <v>19</v>
      </c>
      <c r="I539" s="228"/>
      <c r="J539" s="225"/>
      <c r="K539" s="225"/>
      <c r="L539" s="229"/>
      <c r="M539" s="230"/>
      <c r="N539" s="231"/>
      <c r="O539" s="231"/>
      <c r="P539" s="231"/>
      <c r="Q539" s="231"/>
      <c r="R539" s="231"/>
      <c r="S539" s="231"/>
      <c r="T539" s="232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3" t="s">
        <v>144</v>
      </c>
      <c r="AU539" s="233" t="s">
        <v>82</v>
      </c>
      <c r="AV539" s="13" t="s">
        <v>80</v>
      </c>
      <c r="AW539" s="13" t="s">
        <v>33</v>
      </c>
      <c r="AX539" s="13" t="s">
        <v>72</v>
      </c>
      <c r="AY539" s="233" t="s">
        <v>133</v>
      </c>
    </row>
    <row r="540" s="14" customFormat="1">
      <c r="A540" s="14"/>
      <c r="B540" s="234"/>
      <c r="C540" s="235"/>
      <c r="D540" s="219" t="s">
        <v>144</v>
      </c>
      <c r="E540" s="236" t="s">
        <v>19</v>
      </c>
      <c r="F540" s="237" t="s">
        <v>342</v>
      </c>
      <c r="G540" s="235"/>
      <c r="H540" s="238">
        <v>1.7829999999999999</v>
      </c>
      <c r="I540" s="239"/>
      <c r="J540" s="235"/>
      <c r="K540" s="235"/>
      <c r="L540" s="240"/>
      <c r="M540" s="241"/>
      <c r="N540" s="242"/>
      <c r="O540" s="242"/>
      <c r="P540" s="242"/>
      <c r="Q540" s="242"/>
      <c r="R540" s="242"/>
      <c r="S540" s="242"/>
      <c r="T540" s="243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44" t="s">
        <v>144</v>
      </c>
      <c r="AU540" s="244" t="s">
        <v>82</v>
      </c>
      <c r="AV540" s="14" t="s">
        <v>82</v>
      </c>
      <c r="AW540" s="14" t="s">
        <v>33</v>
      </c>
      <c r="AX540" s="14" t="s">
        <v>72</v>
      </c>
      <c r="AY540" s="244" t="s">
        <v>133</v>
      </c>
    </row>
    <row r="541" s="13" customFormat="1">
      <c r="A541" s="13"/>
      <c r="B541" s="224"/>
      <c r="C541" s="225"/>
      <c r="D541" s="219" t="s">
        <v>144</v>
      </c>
      <c r="E541" s="226" t="s">
        <v>19</v>
      </c>
      <c r="F541" s="227" t="s">
        <v>232</v>
      </c>
      <c r="G541" s="225"/>
      <c r="H541" s="226" t="s">
        <v>19</v>
      </c>
      <c r="I541" s="228"/>
      <c r="J541" s="225"/>
      <c r="K541" s="225"/>
      <c r="L541" s="229"/>
      <c r="M541" s="230"/>
      <c r="N541" s="231"/>
      <c r="O541" s="231"/>
      <c r="P541" s="231"/>
      <c r="Q541" s="231"/>
      <c r="R541" s="231"/>
      <c r="S541" s="231"/>
      <c r="T541" s="232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3" t="s">
        <v>144</v>
      </c>
      <c r="AU541" s="233" t="s">
        <v>82</v>
      </c>
      <c r="AV541" s="13" t="s">
        <v>80</v>
      </c>
      <c r="AW541" s="13" t="s">
        <v>33</v>
      </c>
      <c r="AX541" s="13" t="s">
        <v>72</v>
      </c>
      <c r="AY541" s="233" t="s">
        <v>133</v>
      </c>
    </row>
    <row r="542" s="13" customFormat="1">
      <c r="A542" s="13"/>
      <c r="B542" s="224"/>
      <c r="C542" s="225"/>
      <c r="D542" s="219" t="s">
        <v>144</v>
      </c>
      <c r="E542" s="226" t="s">
        <v>19</v>
      </c>
      <c r="F542" s="227" t="s">
        <v>146</v>
      </c>
      <c r="G542" s="225"/>
      <c r="H542" s="226" t="s">
        <v>19</v>
      </c>
      <c r="I542" s="228"/>
      <c r="J542" s="225"/>
      <c r="K542" s="225"/>
      <c r="L542" s="229"/>
      <c r="M542" s="230"/>
      <c r="N542" s="231"/>
      <c r="O542" s="231"/>
      <c r="P542" s="231"/>
      <c r="Q542" s="231"/>
      <c r="R542" s="231"/>
      <c r="S542" s="231"/>
      <c r="T542" s="232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3" t="s">
        <v>144</v>
      </c>
      <c r="AU542" s="233" t="s">
        <v>82</v>
      </c>
      <c r="AV542" s="13" t="s">
        <v>80</v>
      </c>
      <c r="AW542" s="13" t="s">
        <v>33</v>
      </c>
      <c r="AX542" s="13" t="s">
        <v>72</v>
      </c>
      <c r="AY542" s="233" t="s">
        <v>133</v>
      </c>
    </row>
    <row r="543" s="13" customFormat="1">
      <c r="A543" s="13"/>
      <c r="B543" s="224"/>
      <c r="C543" s="225"/>
      <c r="D543" s="219" t="s">
        <v>144</v>
      </c>
      <c r="E543" s="226" t="s">
        <v>19</v>
      </c>
      <c r="F543" s="227" t="s">
        <v>341</v>
      </c>
      <c r="G543" s="225"/>
      <c r="H543" s="226" t="s">
        <v>19</v>
      </c>
      <c r="I543" s="228"/>
      <c r="J543" s="225"/>
      <c r="K543" s="225"/>
      <c r="L543" s="229"/>
      <c r="M543" s="230"/>
      <c r="N543" s="231"/>
      <c r="O543" s="231"/>
      <c r="P543" s="231"/>
      <c r="Q543" s="231"/>
      <c r="R543" s="231"/>
      <c r="S543" s="231"/>
      <c r="T543" s="232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3" t="s">
        <v>144</v>
      </c>
      <c r="AU543" s="233" t="s">
        <v>82</v>
      </c>
      <c r="AV543" s="13" t="s">
        <v>80</v>
      </c>
      <c r="AW543" s="13" t="s">
        <v>33</v>
      </c>
      <c r="AX543" s="13" t="s">
        <v>72</v>
      </c>
      <c r="AY543" s="233" t="s">
        <v>133</v>
      </c>
    </row>
    <row r="544" s="14" customFormat="1">
      <c r="A544" s="14"/>
      <c r="B544" s="234"/>
      <c r="C544" s="235"/>
      <c r="D544" s="219" t="s">
        <v>144</v>
      </c>
      <c r="E544" s="236" t="s">
        <v>19</v>
      </c>
      <c r="F544" s="237" t="s">
        <v>342</v>
      </c>
      <c r="G544" s="235"/>
      <c r="H544" s="238">
        <v>1.7829999999999999</v>
      </c>
      <c r="I544" s="239"/>
      <c r="J544" s="235"/>
      <c r="K544" s="235"/>
      <c r="L544" s="240"/>
      <c r="M544" s="241"/>
      <c r="N544" s="242"/>
      <c r="O544" s="242"/>
      <c r="P544" s="242"/>
      <c r="Q544" s="242"/>
      <c r="R544" s="242"/>
      <c r="S544" s="242"/>
      <c r="T544" s="243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44" t="s">
        <v>144</v>
      </c>
      <c r="AU544" s="244" t="s">
        <v>82</v>
      </c>
      <c r="AV544" s="14" t="s">
        <v>82</v>
      </c>
      <c r="AW544" s="14" t="s">
        <v>33</v>
      </c>
      <c r="AX544" s="14" t="s">
        <v>72</v>
      </c>
      <c r="AY544" s="244" t="s">
        <v>133</v>
      </c>
    </row>
    <row r="545" s="13" customFormat="1">
      <c r="A545" s="13"/>
      <c r="B545" s="224"/>
      <c r="C545" s="225"/>
      <c r="D545" s="219" t="s">
        <v>144</v>
      </c>
      <c r="E545" s="226" t="s">
        <v>19</v>
      </c>
      <c r="F545" s="227" t="s">
        <v>232</v>
      </c>
      <c r="G545" s="225"/>
      <c r="H545" s="226" t="s">
        <v>19</v>
      </c>
      <c r="I545" s="228"/>
      <c r="J545" s="225"/>
      <c r="K545" s="225"/>
      <c r="L545" s="229"/>
      <c r="M545" s="230"/>
      <c r="N545" s="231"/>
      <c r="O545" s="231"/>
      <c r="P545" s="231"/>
      <c r="Q545" s="231"/>
      <c r="R545" s="231"/>
      <c r="S545" s="231"/>
      <c r="T545" s="232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3" t="s">
        <v>144</v>
      </c>
      <c r="AU545" s="233" t="s">
        <v>82</v>
      </c>
      <c r="AV545" s="13" t="s">
        <v>80</v>
      </c>
      <c r="AW545" s="13" t="s">
        <v>33</v>
      </c>
      <c r="AX545" s="13" t="s">
        <v>72</v>
      </c>
      <c r="AY545" s="233" t="s">
        <v>133</v>
      </c>
    </row>
    <row r="546" s="13" customFormat="1">
      <c r="A546" s="13"/>
      <c r="B546" s="224"/>
      <c r="C546" s="225"/>
      <c r="D546" s="219" t="s">
        <v>144</v>
      </c>
      <c r="E546" s="226" t="s">
        <v>19</v>
      </c>
      <c r="F546" s="227" t="s">
        <v>146</v>
      </c>
      <c r="G546" s="225"/>
      <c r="H546" s="226" t="s">
        <v>19</v>
      </c>
      <c r="I546" s="228"/>
      <c r="J546" s="225"/>
      <c r="K546" s="225"/>
      <c r="L546" s="229"/>
      <c r="M546" s="230"/>
      <c r="N546" s="231"/>
      <c r="O546" s="231"/>
      <c r="P546" s="231"/>
      <c r="Q546" s="231"/>
      <c r="R546" s="231"/>
      <c r="S546" s="231"/>
      <c r="T546" s="232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3" t="s">
        <v>144</v>
      </c>
      <c r="AU546" s="233" t="s">
        <v>82</v>
      </c>
      <c r="AV546" s="13" t="s">
        <v>80</v>
      </c>
      <c r="AW546" s="13" t="s">
        <v>33</v>
      </c>
      <c r="AX546" s="13" t="s">
        <v>72</v>
      </c>
      <c r="AY546" s="233" t="s">
        <v>133</v>
      </c>
    </row>
    <row r="547" s="13" customFormat="1">
      <c r="A547" s="13"/>
      <c r="B547" s="224"/>
      <c r="C547" s="225"/>
      <c r="D547" s="219" t="s">
        <v>144</v>
      </c>
      <c r="E547" s="226" t="s">
        <v>19</v>
      </c>
      <c r="F547" s="227" t="s">
        <v>343</v>
      </c>
      <c r="G547" s="225"/>
      <c r="H547" s="226" t="s">
        <v>19</v>
      </c>
      <c r="I547" s="228"/>
      <c r="J547" s="225"/>
      <c r="K547" s="225"/>
      <c r="L547" s="229"/>
      <c r="M547" s="230"/>
      <c r="N547" s="231"/>
      <c r="O547" s="231"/>
      <c r="P547" s="231"/>
      <c r="Q547" s="231"/>
      <c r="R547" s="231"/>
      <c r="S547" s="231"/>
      <c r="T547" s="232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3" t="s">
        <v>144</v>
      </c>
      <c r="AU547" s="233" t="s">
        <v>82</v>
      </c>
      <c r="AV547" s="13" t="s">
        <v>80</v>
      </c>
      <c r="AW547" s="13" t="s">
        <v>33</v>
      </c>
      <c r="AX547" s="13" t="s">
        <v>72</v>
      </c>
      <c r="AY547" s="233" t="s">
        <v>133</v>
      </c>
    </row>
    <row r="548" s="14" customFormat="1">
      <c r="A548" s="14"/>
      <c r="B548" s="234"/>
      <c r="C548" s="235"/>
      <c r="D548" s="219" t="s">
        <v>144</v>
      </c>
      <c r="E548" s="236" t="s">
        <v>19</v>
      </c>
      <c r="F548" s="237" t="s">
        <v>344</v>
      </c>
      <c r="G548" s="235"/>
      <c r="H548" s="238">
        <v>63.25</v>
      </c>
      <c r="I548" s="239"/>
      <c r="J548" s="235"/>
      <c r="K548" s="235"/>
      <c r="L548" s="240"/>
      <c r="M548" s="241"/>
      <c r="N548" s="242"/>
      <c r="O548" s="242"/>
      <c r="P548" s="242"/>
      <c r="Q548" s="242"/>
      <c r="R548" s="242"/>
      <c r="S548" s="242"/>
      <c r="T548" s="243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44" t="s">
        <v>144</v>
      </c>
      <c r="AU548" s="244" t="s">
        <v>82</v>
      </c>
      <c r="AV548" s="14" t="s">
        <v>82</v>
      </c>
      <c r="AW548" s="14" t="s">
        <v>33</v>
      </c>
      <c r="AX548" s="14" t="s">
        <v>72</v>
      </c>
      <c r="AY548" s="244" t="s">
        <v>133</v>
      </c>
    </row>
    <row r="549" s="13" customFormat="1">
      <c r="A549" s="13"/>
      <c r="B549" s="224"/>
      <c r="C549" s="225"/>
      <c r="D549" s="219" t="s">
        <v>144</v>
      </c>
      <c r="E549" s="226" t="s">
        <v>19</v>
      </c>
      <c r="F549" s="227" t="s">
        <v>232</v>
      </c>
      <c r="G549" s="225"/>
      <c r="H549" s="226" t="s">
        <v>19</v>
      </c>
      <c r="I549" s="228"/>
      <c r="J549" s="225"/>
      <c r="K549" s="225"/>
      <c r="L549" s="229"/>
      <c r="M549" s="230"/>
      <c r="N549" s="231"/>
      <c r="O549" s="231"/>
      <c r="P549" s="231"/>
      <c r="Q549" s="231"/>
      <c r="R549" s="231"/>
      <c r="S549" s="231"/>
      <c r="T549" s="232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3" t="s">
        <v>144</v>
      </c>
      <c r="AU549" s="233" t="s">
        <v>82</v>
      </c>
      <c r="AV549" s="13" t="s">
        <v>80</v>
      </c>
      <c r="AW549" s="13" t="s">
        <v>33</v>
      </c>
      <c r="AX549" s="13" t="s">
        <v>72</v>
      </c>
      <c r="AY549" s="233" t="s">
        <v>133</v>
      </c>
    </row>
    <row r="550" s="13" customFormat="1">
      <c r="A550" s="13"/>
      <c r="B550" s="224"/>
      <c r="C550" s="225"/>
      <c r="D550" s="219" t="s">
        <v>144</v>
      </c>
      <c r="E550" s="226" t="s">
        <v>19</v>
      </c>
      <c r="F550" s="227" t="s">
        <v>146</v>
      </c>
      <c r="G550" s="225"/>
      <c r="H550" s="226" t="s">
        <v>19</v>
      </c>
      <c r="I550" s="228"/>
      <c r="J550" s="225"/>
      <c r="K550" s="225"/>
      <c r="L550" s="229"/>
      <c r="M550" s="230"/>
      <c r="N550" s="231"/>
      <c r="O550" s="231"/>
      <c r="P550" s="231"/>
      <c r="Q550" s="231"/>
      <c r="R550" s="231"/>
      <c r="S550" s="231"/>
      <c r="T550" s="232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3" t="s">
        <v>144</v>
      </c>
      <c r="AU550" s="233" t="s">
        <v>82</v>
      </c>
      <c r="AV550" s="13" t="s">
        <v>80</v>
      </c>
      <c r="AW550" s="13" t="s">
        <v>33</v>
      </c>
      <c r="AX550" s="13" t="s">
        <v>72</v>
      </c>
      <c r="AY550" s="233" t="s">
        <v>133</v>
      </c>
    </row>
    <row r="551" s="13" customFormat="1">
      <c r="A551" s="13"/>
      <c r="B551" s="224"/>
      <c r="C551" s="225"/>
      <c r="D551" s="219" t="s">
        <v>144</v>
      </c>
      <c r="E551" s="226" t="s">
        <v>19</v>
      </c>
      <c r="F551" s="227" t="s">
        <v>345</v>
      </c>
      <c r="G551" s="225"/>
      <c r="H551" s="226" t="s">
        <v>19</v>
      </c>
      <c r="I551" s="228"/>
      <c r="J551" s="225"/>
      <c r="K551" s="225"/>
      <c r="L551" s="229"/>
      <c r="M551" s="230"/>
      <c r="N551" s="231"/>
      <c r="O551" s="231"/>
      <c r="P551" s="231"/>
      <c r="Q551" s="231"/>
      <c r="R551" s="231"/>
      <c r="S551" s="231"/>
      <c r="T551" s="232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3" t="s">
        <v>144</v>
      </c>
      <c r="AU551" s="233" t="s">
        <v>82</v>
      </c>
      <c r="AV551" s="13" t="s">
        <v>80</v>
      </c>
      <c r="AW551" s="13" t="s">
        <v>33</v>
      </c>
      <c r="AX551" s="13" t="s">
        <v>72</v>
      </c>
      <c r="AY551" s="233" t="s">
        <v>133</v>
      </c>
    </row>
    <row r="552" s="14" customFormat="1">
      <c r="A552" s="14"/>
      <c r="B552" s="234"/>
      <c r="C552" s="235"/>
      <c r="D552" s="219" t="s">
        <v>144</v>
      </c>
      <c r="E552" s="236" t="s">
        <v>19</v>
      </c>
      <c r="F552" s="237" t="s">
        <v>346</v>
      </c>
      <c r="G552" s="235"/>
      <c r="H552" s="238">
        <v>1.651</v>
      </c>
      <c r="I552" s="239"/>
      <c r="J552" s="235"/>
      <c r="K552" s="235"/>
      <c r="L552" s="240"/>
      <c r="M552" s="241"/>
      <c r="N552" s="242"/>
      <c r="O552" s="242"/>
      <c r="P552" s="242"/>
      <c r="Q552" s="242"/>
      <c r="R552" s="242"/>
      <c r="S552" s="242"/>
      <c r="T552" s="243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44" t="s">
        <v>144</v>
      </c>
      <c r="AU552" s="244" t="s">
        <v>82</v>
      </c>
      <c r="AV552" s="14" t="s">
        <v>82</v>
      </c>
      <c r="AW552" s="14" t="s">
        <v>33</v>
      </c>
      <c r="AX552" s="14" t="s">
        <v>72</v>
      </c>
      <c r="AY552" s="244" t="s">
        <v>133</v>
      </c>
    </row>
    <row r="553" s="13" customFormat="1">
      <c r="A553" s="13"/>
      <c r="B553" s="224"/>
      <c r="C553" s="225"/>
      <c r="D553" s="219" t="s">
        <v>144</v>
      </c>
      <c r="E553" s="226" t="s">
        <v>19</v>
      </c>
      <c r="F553" s="227" t="s">
        <v>232</v>
      </c>
      <c r="G553" s="225"/>
      <c r="H553" s="226" t="s">
        <v>19</v>
      </c>
      <c r="I553" s="228"/>
      <c r="J553" s="225"/>
      <c r="K553" s="225"/>
      <c r="L553" s="229"/>
      <c r="M553" s="230"/>
      <c r="N553" s="231"/>
      <c r="O553" s="231"/>
      <c r="P553" s="231"/>
      <c r="Q553" s="231"/>
      <c r="R553" s="231"/>
      <c r="S553" s="231"/>
      <c r="T553" s="232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3" t="s">
        <v>144</v>
      </c>
      <c r="AU553" s="233" t="s">
        <v>82</v>
      </c>
      <c r="AV553" s="13" t="s">
        <v>80</v>
      </c>
      <c r="AW553" s="13" t="s">
        <v>33</v>
      </c>
      <c r="AX553" s="13" t="s">
        <v>72</v>
      </c>
      <c r="AY553" s="233" t="s">
        <v>133</v>
      </c>
    </row>
    <row r="554" s="13" customFormat="1">
      <c r="A554" s="13"/>
      <c r="B554" s="224"/>
      <c r="C554" s="225"/>
      <c r="D554" s="219" t="s">
        <v>144</v>
      </c>
      <c r="E554" s="226" t="s">
        <v>19</v>
      </c>
      <c r="F554" s="227" t="s">
        <v>146</v>
      </c>
      <c r="G554" s="225"/>
      <c r="H554" s="226" t="s">
        <v>19</v>
      </c>
      <c r="I554" s="228"/>
      <c r="J554" s="225"/>
      <c r="K554" s="225"/>
      <c r="L554" s="229"/>
      <c r="M554" s="230"/>
      <c r="N554" s="231"/>
      <c r="O554" s="231"/>
      <c r="P554" s="231"/>
      <c r="Q554" s="231"/>
      <c r="R554" s="231"/>
      <c r="S554" s="231"/>
      <c r="T554" s="232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3" t="s">
        <v>144</v>
      </c>
      <c r="AU554" s="233" t="s">
        <v>82</v>
      </c>
      <c r="AV554" s="13" t="s">
        <v>80</v>
      </c>
      <c r="AW554" s="13" t="s">
        <v>33</v>
      </c>
      <c r="AX554" s="13" t="s">
        <v>72</v>
      </c>
      <c r="AY554" s="233" t="s">
        <v>133</v>
      </c>
    </row>
    <row r="555" s="13" customFormat="1">
      <c r="A555" s="13"/>
      <c r="B555" s="224"/>
      <c r="C555" s="225"/>
      <c r="D555" s="219" t="s">
        <v>144</v>
      </c>
      <c r="E555" s="226" t="s">
        <v>19</v>
      </c>
      <c r="F555" s="227" t="s">
        <v>347</v>
      </c>
      <c r="G555" s="225"/>
      <c r="H555" s="226" t="s">
        <v>19</v>
      </c>
      <c r="I555" s="228"/>
      <c r="J555" s="225"/>
      <c r="K555" s="225"/>
      <c r="L555" s="229"/>
      <c r="M555" s="230"/>
      <c r="N555" s="231"/>
      <c r="O555" s="231"/>
      <c r="P555" s="231"/>
      <c r="Q555" s="231"/>
      <c r="R555" s="231"/>
      <c r="S555" s="231"/>
      <c r="T555" s="232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3" t="s">
        <v>144</v>
      </c>
      <c r="AU555" s="233" t="s">
        <v>82</v>
      </c>
      <c r="AV555" s="13" t="s">
        <v>80</v>
      </c>
      <c r="AW555" s="13" t="s">
        <v>33</v>
      </c>
      <c r="AX555" s="13" t="s">
        <v>72</v>
      </c>
      <c r="AY555" s="233" t="s">
        <v>133</v>
      </c>
    </row>
    <row r="556" s="14" customFormat="1">
      <c r="A556" s="14"/>
      <c r="B556" s="234"/>
      <c r="C556" s="235"/>
      <c r="D556" s="219" t="s">
        <v>144</v>
      </c>
      <c r="E556" s="236" t="s">
        <v>19</v>
      </c>
      <c r="F556" s="237" t="s">
        <v>348</v>
      </c>
      <c r="G556" s="235"/>
      <c r="H556" s="238">
        <v>1.6519999999999999</v>
      </c>
      <c r="I556" s="239"/>
      <c r="J556" s="235"/>
      <c r="K556" s="235"/>
      <c r="L556" s="240"/>
      <c r="M556" s="241"/>
      <c r="N556" s="242"/>
      <c r="O556" s="242"/>
      <c r="P556" s="242"/>
      <c r="Q556" s="242"/>
      <c r="R556" s="242"/>
      <c r="S556" s="242"/>
      <c r="T556" s="243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4" t="s">
        <v>144</v>
      </c>
      <c r="AU556" s="244" t="s">
        <v>82</v>
      </c>
      <c r="AV556" s="14" t="s">
        <v>82</v>
      </c>
      <c r="AW556" s="14" t="s">
        <v>33</v>
      </c>
      <c r="AX556" s="14" t="s">
        <v>72</v>
      </c>
      <c r="AY556" s="244" t="s">
        <v>133</v>
      </c>
    </row>
    <row r="557" s="13" customFormat="1">
      <c r="A557" s="13"/>
      <c r="B557" s="224"/>
      <c r="C557" s="225"/>
      <c r="D557" s="219" t="s">
        <v>144</v>
      </c>
      <c r="E557" s="226" t="s">
        <v>19</v>
      </c>
      <c r="F557" s="227" t="s">
        <v>232</v>
      </c>
      <c r="G557" s="225"/>
      <c r="H557" s="226" t="s">
        <v>19</v>
      </c>
      <c r="I557" s="228"/>
      <c r="J557" s="225"/>
      <c r="K557" s="225"/>
      <c r="L557" s="229"/>
      <c r="M557" s="230"/>
      <c r="N557" s="231"/>
      <c r="O557" s="231"/>
      <c r="P557" s="231"/>
      <c r="Q557" s="231"/>
      <c r="R557" s="231"/>
      <c r="S557" s="231"/>
      <c r="T557" s="232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33" t="s">
        <v>144</v>
      </c>
      <c r="AU557" s="233" t="s">
        <v>82</v>
      </c>
      <c r="AV557" s="13" t="s">
        <v>80</v>
      </c>
      <c r="AW557" s="13" t="s">
        <v>33</v>
      </c>
      <c r="AX557" s="13" t="s">
        <v>72</v>
      </c>
      <c r="AY557" s="233" t="s">
        <v>133</v>
      </c>
    </row>
    <row r="558" s="13" customFormat="1">
      <c r="A558" s="13"/>
      <c r="B558" s="224"/>
      <c r="C558" s="225"/>
      <c r="D558" s="219" t="s">
        <v>144</v>
      </c>
      <c r="E558" s="226" t="s">
        <v>19</v>
      </c>
      <c r="F558" s="227" t="s">
        <v>146</v>
      </c>
      <c r="G558" s="225"/>
      <c r="H558" s="226" t="s">
        <v>19</v>
      </c>
      <c r="I558" s="228"/>
      <c r="J558" s="225"/>
      <c r="K558" s="225"/>
      <c r="L558" s="229"/>
      <c r="M558" s="230"/>
      <c r="N558" s="231"/>
      <c r="O558" s="231"/>
      <c r="P558" s="231"/>
      <c r="Q558" s="231"/>
      <c r="R558" s="231"/>
      <c r="S558" s="231"/>
      <c r="T558" s="232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3" t="s">
        <v>144</v>
      </c>
      <c r="AU558" s="233" t="s">
        <v>82</v>
      </c>
      <c r="AV558" s="13" t="s">
        <v>80</v>
      </c>
      <c r="AW558" s="13" t="s">
        <v>33</v>
      </c>
      <c r="AX558" s="13" t="s">
        <v>72</v>
      </c>
      <c r="AY558" s="233" t="s">
        <v>133</v>
      </c>
    </row>
    <row r="559" s="13" customFormat="1">
      <c r="A559" s="13"/>
      <c r="B559" s="224"/>
      <c r="C559" s="225"/>
      <c r="D559" s="219" t="s">
        <v>144</v>
      </c>
      <c r="E559" s="226" t="s">
        <v>19</v>
      </c>
      <c r="F559" s="227" t="s">
        <v>343</v>
      </c>
      <c r="G559" s="225"/>
      <c r="H559" s="226" t="s">
        <v>19</v>
      </c>
      <c r="I559" s="228"/>
      <c r="J559" s="225"/>
      <c r="K559" s="225"/>
      <c r="L559" s="229"/>
      <c r="M559" s="230"/>
      <c r="N559" s="231"/>
      <c r="O559" s="231"/>
      <c r="P559" s="231"/>
      <c r="Q559" s="231"/>
      <c r="R559" s="231"/>
      <c r="S559" s="231"/>
      <c r="T559" s="232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3" t="s">
        <v>144</v>
      </c>
      <c r="AU559" s="233" t="s">
        <v>82</v>
      </c>
      <c r="AV559" s="13" t="s">
        <v>80</v>
      </c>
      <c r="AW559" s="13" t="s">
        <v>33</v>
      </c>
      <c r="AX559" s="13" t="s">
        <v>72</v>
      </c>
      <c r="AY559" s="233" t="s">
        <v>133</v>
      </c>
    </row>
    <row r="560" s="14" customFormat="1">
      <c r="A560" s="14"/>
      <c r="B560" s="234"/>
      <c r="C560" s="235"/>
      <c r="D560" s="219" t="s">
        <v>144</v>
      </c>
      <c r="E560" s="236" t="s">
        <v>19</v>
      </c>
      <c r="F560" s="237" t="s">
        <v>349</v>
      </c>
      <c r="G560" s="235"/>
      <c r="H560" s="238">
        <v>43.009999999999998</v>
      </c>
      <c r="I560" s="239"/>
      <c r="J560" s="235"/>
      <c r="K560" s="235"/>
      <c r="L560" s="240"/>
      <c r="M560" s="241"/>
      <c r="N560" s="242"/>
      <c r="O560" s="242"/>
      <c r="P560" s="242"/>
      <c r="Q560" s="242"/>
      <c r="R560" s="242"/>
      <c r="S560" s="242"/>
      <c r="T560" s="243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4" t="s">
        <v>144</v>
      </c>
      <c r="AU560" s="244" t="s">
        <v>82</v>
      </c>
      <c r="AV560" s="14" t="s">
        <v>82</v>
      </c>
      <c r="AW560" s="14" t="s">
        <v>33</v>
      </c>
      <c r="AX560" s="14" t="s">
        <v>72</v>
      </c>
      <c r="AY560" s="244" t="s">
        <v>133</v>
      </c>
    </row>
    <row r="561" s="13" customFormat="1">
      <c r="A561" s="13"/>
      <c r="B561" s="224"/>
      <c r="C561" s="225"/>
      <c r="D561" s="219" t="s">
        <v>144</v>
      </c>
      <c r="E561" s="226" t="s">
        <v>19</v>
      </c>
      <c r="F561" s="227" t="s">
        <v>232</v>
      </c>
      <c r="G561" s="225"/>
      <c r="H561" s="226" t="s">
        <v>19</v>
      </c>
      <c r="I561" s="228"/>
      <c r="J561" s="225"/>
      <c r="K561" s="225"/>
      <c r="L561" s="229"/>
      <c r="M561" s="230"/>
      <c r="N561" s="231"/>
      <c r="O561" s="231"/>
      <c r="P561" s="231"/>
      <c r="Q561" s="231"/>
      <c r="R561" s="231"/>
      <c r="S561" s="231"/>
      <c r="T561" s="232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3" t="s">
        <v>144</v>
      </c>
      <c r="AU561" s="233" t="s">
        <v>82</v>
      </c>
      <c r="AV561" s="13" t="s">
        <v>80</v>
      </c>
      <c r="AW561" s="13" t="s">
        <v>33</v>
      </c>
      <c r="AX561" s="13" t="s">
        <v>72</v>
      </c>
      <c r="AY561" s="233" t="s">
        <v>133</v>
      </c>
    </row>
    <row r="562" s="13" customFormat="1">
      <c r="A562" s="13"/>
      <c r="B562" s="224"/>
      <c r="C562" s="225"/>
      <c r="D562" s="219" t="s">
        <v>144</v>
      </c>
      <c r="E562" s="226" t="s">
        <v>19</v>
      </c>
      <c r="F562" s="227" t="s">
        <v>146</v>
      </c>
      <c r="G562" s="225"/>
      <c r="H562" s="226" t="s">
        <v>19</v>
      </c>
      <c r="I562" s="228"/>
      <c r="J562" s="225"/>
      <c r="K562" s="225"/>
      <c r="L562" s="229"/>
      <c r="M562" s="230"/>
      <c r="N562" s="231"/>
      <c r="O562" s="231"/>
      <c r="P562" s="231"/>
      <c r="Q562" s="231"/>
      <c r="R562" s="231"/>
      <c r="S562" s="231"/>
      <c r="T562" s="232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3" t="s">
        <v>144</v>
      </c>
      <c r="AU562" s="233" t="s">
        <v>82</v>
      </c>
      <c r="AV562" s="13" t="s">
        <v>80</v>
      </c>
      <c r="AW562" s="13" t="s">
        <v>33</v>
      </c>
      <c r="AX562" s="13" t="s">
        <v>72</v>
      </c>
      <c r="AY562" s="233" t="s">
        <v>133</v>
      </c>
    </row>
    <row r="563" s="13" customFormat="1">
      <c r="A563" s="13"/>
      <c r="B563" s="224"/>
      <c r="C563" s="225"/>
      <c r="D563" s="219" t="s">
        <v>144</v>
      </c>
      <c r="E563" s="226" t="s">
        <v>19</v>
      </c>
      <c r="F563" s="227" t="s">
        <v>350</v>
      </c>
      <c r="G563" s="225"/>
      <c r="H563" s="226" t="s">
        <v>19</v>
      </c>
      <c r="I563" s="228"/>
      <c r="J563" s="225"/>
      <c r="K563" s="225"/>
      <c r="L563" s="229"/>
      <c r="M563" s="230"/>
      <c r="N563" s="231"/>
      <c r="O563" s="231"/>
      <c r="P563" s="231"/>
      <c r="Q563" s="231"/>
      <c r="R563" s="231"/>
      <c r="S563" s="231"/>
      <c r="T563" s="232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3" t="s">
        <v>144</v>
      </c>
      <c r="AU563" s="233" t="s">
        <v>82</v>
      </c>
      <c r="AV563" s="13" t="s">
        <v>80</v>
      </c>
      <c r="AW563" s="13" t="s">
        <v>33</v>
      </c>
      <c r="AX563" s="13" t="s">
        <v>72</v>
      </c>
      <c r="AY563" s="233" t="s">
        <v>133</v>
      </c>
    </row>
    <row r="564" s="14" customFormat="1">
      <c r="A564" s="14"/>
      <c r="B564" s="234"/>
      <c r="C564" s="235"/>
      <c r="D564" s="219" t="s">
        <v>144</v>
      </c>
      <c r="E564" s="236" t="s">
        <v>19</v>
      </c>
      <c r="F564" s="237" t="s">
        <v>351</v>
      </c>
      <c r="G564" s="235"/>
      <c r="H564" s="238">
        <v>1.925</v>
      </c>
      <c r="I564" s="239"/>
      <c r="J564" s="235"/>
      <c r="K564" s="235"/>
      <c r="L564" s="240"/>
      <c r="M564" s="241"/>
      <c r="N564" s="242"/>
      <c r="O564" s="242"/>
      <c r="P564" s="242"/>
      <c r="Q564" s="242"/>
      <c r="R564" s="242"/>
      <c r="S564" s="242"/>
      <c r="T564" s="243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44" t="s">
        <v>144</v>
      </c>
      <c r="AU564" s="244" t="s">
        <v>82</v>
      </c>
      <c r="AV564" s="14" t="s">
        <v>82</v>
      </c>
      <c r="AW564" s="14" t="s">
        <v>33</v>
      </c>
      <c r="AX564" s="14" t="s">
        <v>72</v>
      </c>
      <c r="AY564" s="244" t="s">
        <v>133</v>
      </c>
    </row>
    <row r="565" s="13" customFormat="1">
      <c r="A565" s="13"/>
      <c r="B565" s="224"/>
      <c r="C565" s="225"/>
      <c r="D565" s="219" t="s">
        <v>144</v>
      </c>
      <c r="E565" s="226" t="s">
        <v>19</v>
      </c>
      <c r="F565" s="227" t="s">
        <v>232</v>
      </c>
      <c r="G565" s="225"/>
      <c r="H565" s="226" t="s">
        <v>19</v>
      </c>
      <c r="I565" s="228"/>
      <c r="J565" s="225"/>
      <c r="K565" s="225"/>
      <c r="L565" s="229"/>
      <c r="M565" s="230"/>
      <c r="N565" s="231"/>
      <c r="O565" s="231"/>
      <c r="P565" s="231"/>
      <c r="Q565" s="231"/>
      <c r="R565" s="231"/>
      <c r="S565" s="231"/>
      <c r="T565" s="232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3" t="s">
        <v>144</v>
      </c>
      <c r="AU565" s="233" t="s">
        <v>82</v>
      </c>
      <c r="AV565" s="13" t="s">
        <v>80</v>
      </c>
      <c r="AW565" s="13" t="s">
        <v>33</v>
      </c>
      <c r="AX565" s="13" t="s">
        <v>72</v>
      </c>
      <c r="AY565" s="233" t="s">
        <v>133</v>
      </c>
    </row>
    <row r="566" s="13" customFormat="1">
      <c r="A566" s="13"/>
      <c r="B566" s="224"/>
      <c r="C566" s="225"/>
      <c r="D566" s="219" t="s">
        <v>144</v>
      </c>
      <c r="E566" s="226" t="s">
        <v>19</v>
      </c>
      <c r="F566" s="227" t="s">
        <v>146</v>
      </c>
      <c r="G566" s="225"/>
      <c r="H566" s="226" t="s">
        <v>19</v>
      </c>
      <c r="I566" s="228"/>
      <c r="J566" s="225"/>
      <c r="K566" s="225"/>
      <c r="L566" s="229"/>
      <c r="M566" s="230"/>
      <c r="N566" s="231"/>
      <c r="O566" s="231"/>
      <c r="P566" s="231"/>
      <c r="Q566" s="231"/>
      <c r="R566" s="231"/>
      <c r="S566" s="231"/>
      <c r="T566" s="232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3" t="s">
        <v>144</v>
      </c>
      <c r="AU566" s="233" t="s">
        <v>82</v>
      </c>
      <c r="AV566" s="13" t="s">
        <v>80</v>
      </c>
      <c r="AW566" s="13" t="s">
        <v>33</v>
      </c>
      <c r="AX566" s="13" t="s">
        <v>72</v>
      </c>
      <c r="AY566" s="233" t="s">
        <v>133</v>
      </c>
    </row>
    <row r="567" s="13" customFormat="1">
      <c r="A567" s="13"/>
      <c r="B567" s="224"/>
      <c r="C567" s="225"/>
      <c r="D567" s="219" t="s">
        <v>144</v>
      </c>
      <c r="E567" s="226" t="s">
        <v>19</v>
      </c>
      <c r="F567" s="227" t="s">
        <v>352</v>
      </c>
      <c r="G567" s="225"/>
      <c r="H567" s="226" t="s">
        <v>19</v>
      </c>
      <c r="I567" s="228"/>
      <c r="J567" s="225"/>
      <c r="K567" s="225"/>
      <c r="L567" s="229"/>
      <c r="M567" s="230"/>
      <c r="N567" s="231"/>
      <c r="O567" s="231"/>
      <c r="P567" s="231"/>
      <c r="Q567" s="231"/>
      <c r="R567" s="231"/>
      <c r="S567" s="231"/>
      <c r="T567" s="232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3" t="s">
        <v>144</v>
      </c>
      <c r="AU567" s="233" t="s">
        <v>82</v>
      </c>
      <c r="AV567" s="13" t="s">
        <v>80</v>
      </c>
      <c r="AW567" s="13" t="s">
        <v>33</v>
      </c>
      <c r="AX567" s="13" t="s">
        <v>72</v>
      </c>
      <c r="AY567" s="233" t="s">
        <v>133</v>
      </c>
    </row>
    <row r="568" s="14" customFormat="1">
      <c r="A568" s="14"/>
      <c r="B568" s="234"/>
      <c r="C568" s="235"/>
      <c r="D568" s="219" t="s">
        <v>144</v>
      </c>
      <c r="E568" s="236" t="s">
        <v>19</v>
      </c>
      <c r="F568" s="237" t="s">
        <v>353</v>
      </c>
      <c r="G568" s="235"/>
      <c r="H568" s="238">
        <v>1.9239999999999999</v>
      </c>
      <c r="I568" s="239"/>
      <c r="J568" s="235"/>
      <c r="K568" s="235"/>
      <c r="L568" s="240"/>
      <c r="M568" s="241"/>
      <c r="N568" s="242"/>
      <c r="O568" s="242"/>
      <c r="P568" s="242"/>
      <c r="Q568" s="242"/>
      <c r="R568" s="242"/>
      <c r="S568" s="242"/>
      <c r="T568" s="243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44" t="s">
        <v>144</v>
      </c>
      <c r="AU568" s="244" t="s">
        <v>82</v>
      </c>
      <c r="AV568" s="14" t="s">
        <v>82</v>
      </c>
      <c r="AW568" s="14" t="s">
        <v>33</v>
      </c>
      <c r="AX568" s="14" t="s">
        <v>72</v>
      </c>
      <c r="AY568" s="244" t="s">
        <v>133</v>
      </c>
    </row>
    <row r="569" s="13" customFormat="1">
      <c r="A569" s="13"/>
      <c r="B569" s="224"/>
      <c r="C569" s="225"/>
      <c r="D569" s="219" t="s">
        <v>144</v>
      </c>
      <c r="E569" s="226" t="s">
        <v>19</v>
      </c>
      <c r="F569" s="227" t="s">
        <v>232</v>
      </c>
      <c r="G569" s="225"/>
      <c r="H569" s="226" t="s">
        <v>19</v>
      </c>
      <c r="I569" s="228"/>
      <c r="J569" s="225"/>
      <c r="K569" s="225"/>
      <c r="L569" s="229"/>
      <c r="M569" s="230"/>
      <c r="N569" s="231"/>
      <c r="O569" s="231"/>
      <c r="P569" s="231"/>
      <c r="Q569" s="231"/>
      <c r="R569" s="231"/>
      <c r="S569" s="231"/>
      <c r="T569" s="232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3" t="s">
        <v>144</v>
      </c>
      <c r="AU569" s="233" t="s">
        <v>82</v>
      </c>
      <c r="AV569" s="13" t="s">
        <v>80</v>
      </c>
      <c r="AW569" s="13" t="s">
        <v>33</v>
      </c>
      <c r="AX569" s="13" t="s">
        <v>72</v>
      </c>
      <c r="AY569" s="233" t="s">
        <v>133</v>
      </c>
    </row>
    <row r="570" s="13" customFormat="1">
      <c r="A570" s="13"/>
      <c r="B570" s="224"/>
      <c r="C570" s="225"/>
      <c r="D570" s="219" t="s">
        <v>144</v>
      </c>
      <c r="E570" s="226" t="s">
        <v>19</v>
      </c>
      <c r="F570" s="227" t="s">
        <v>146</v>
      </c>
      <c r="G570" s="225"/>
      <c r="H570" s="226" t="s">
        <v>19</v>
      </c>
      <c r="I570" s="228"/>
      <c r="J570" s="225"/>
      <c r="K570" s="225"/>
      <c r="L570" s="229"/>
      <c r="M570" s="230"/>
      <c r="N570" s="231"/>
      <c r="O570" s="231"/>
      <c r="P570" s="231"/>
      <c r="Q570" s="231"/>
      <c r="R570" s="231"/>
      <c r="S570" s="231"/>
      <c r="T570" s="232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3" t="s">
        <v>144</v>
      </c>
      <c r="AU570" s="233" t="s">
        <v>82</v>
      </c>
      <c r="AV570" s="13" t="s">
        <v>80</v>
      </c>
      <c r="AW570" s="13" t="s">
        <v>33</v>
      </c>
      <c r="AX570" s="13" t="s">
        <v>72</v>
      </c>
      <c r="AY570" s="233" t="s">
        <v>133</v>
      </c>
    </row>
    <row r="571" s="13" customFormat="1">
      <c r="A571" s="13"/>
      <c r="B571" s="224"/>
      <c r="C571" s="225"/>
      <c r="D571" s="219" t="s">
        <v>144</v>
      </c>
      <c r="E571" s="226" t="s">
        <v>19</v>
      </c>
      <c r="F571" s="227" t="s">
        <v>354</v>
      </c>
      <c r="G571" s="225"/>
      <c r="H571" s="226" t="s">
        <v>19</v>
      </c>
      <c r="I571" s="228"/>
      <c r="J571" s="225"/>
      <c r="K571" s="225"/>
      <c r="L571" s="229"/>
      <c r="M571" s="230"/>
      <c r="N571" s="231"/>
      <c r="O571" s="231"/>
      <c r="P571" s="231"/>
      <c r="Q571" s="231"/>
      <c r="R571" s="231"/>
      <c r="S571" s="231"/>
      <c r="T571" s="232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3" t="s">
        <v>144</v>
      </c>
      <c r="AU571" s="233" t="s">
        <v>82</v>
      </c>
      <c r="AV571" s="13" t="s">
        <v>80</v>
      </c>
      <c r="AW571" s="13" t="s">
        <v>33</v>
      </c>
      <c r="AX571" s="13" t="s">
        <v>72</v>
      </c>
      <c r="AY571" s="233" t="s">
        <v>133</v>
      </c>
    </row>
    <row r="572" s="14" customFormat="1">
      <c r="A572" s="14"/>
      <c r="B572" s="234"/>
      <c r="C572" s="235"/>
      <c r="D572" s="219" t="s">
        <v>144</v>
      </c>
      <c r="E572" s="236" t="s">
        <v>19</v>
      </c>
      <c r="F572" s="237" t="s">
        <v>355</v>
      </c>
      <c r="G572" s="235"/>
      <c r="H572" s="238">
        <v>1.3859999999999999</v>
      </c>
      <c r="I572" s="239"/>
      <c r="J572" s="235"/>
      <c r="K572" s="235"/>
      <c r="L572" s="240"/>
      <c r="M572" s="241"/>
      <c r="N572" s="242"/>
      <c r="O572" s="242"/>
      <c r="P572" s="242"/>
      <c r="Q572" s="242"/>
      <c r="R572" s="242"/>
      <c r="S572" s="242"/>
      <c r="T572" s="243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44" t="s">
        <v>144</v>
      </c>
      <c r="AU572" s="244" t="s">
        <v>82</v>
      </c>
      <c r="AV572" s="14" t="s">
        <v>82</v>
      </c>
      <c r="AW572" s="14" t="s">
        <v>33</v>
      </c>
      <c r="AX572" s="14" t="s">
        <v>72</v>
      </c>
      <c r="AY572" s="244" t="s">
        <v>133</v>
      </c>
    </row>
    <row r="573" s="13" customFormat="1">
      <c r="A573" s="13"/>
      <c r="B573" s="224"/>
      <c r="C573" s="225"/>
      <c r="D573" s="219" t="s">
        <v>144</v>
      </c>
      <c r="E573" s="226" t="s">
        <v>19</v>
      </c>
      <c r="F573" s="227" t="s">
        <v>232</v>
      </c>
      <c r="G573" s="225"/>
      <c r="H573" s="226" t="s">
        <v>19</v>
      </c>
      <c r="I573" s="228"/>
      <c r="J573" s="225"/>
      <c r="K573" s="225"/>
      <c r="L573" s="229"/>
      <c r="M573" s="230"/>
      <c r="N573" s="231"/>
      <c r="O573" s="231"/>
      <c r="P573" s="231"/>
      <c r="Q573" s="231"/>
      <c r="R573" s="231"/>
      <c r="S573" s="231"/>
      <c r="T573" s="232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3" t="s">
        <v>144</v>
      </c>
      <c r="AU573" s="233" t="s">
        <v>82</v>
      </c>
      <c r="AV573" s="13" t="s">
        <v>80</v>
      </c>
      <c r="AW573" s="13" t="s">
        <v>33</v>
      </c>
      <c r="AX573" s="13" t="s">
        <v>72</v>
      </c>
      <c r="AY573" s="233" t="s">
        <v>133</v>
      </c>
    </row>
    <row r="574" s="13" customFormat="1">
      <c r="A574" s="13"/>
      <c r="B574" s="224"/>
      <c r="C574" s="225"/>
      <c r="D574" s="219" t="s">
        <v>144</v>
      </c>
      <c r="E574" s="226" t="s">
        <v>19</v>
      </c>
      <c r="F574" s="227" t="s">
        <v>146</v>
      </c>
      <c r="G574" s="225"/>
      <c r="H574" s="226" t="s">
        <v>19</v>
      </c>
      <c r="I574" s="228"/>
      <c r="J574" s="225"/>
      <c r="K574" s="225"/>
      <c r="L574" s="229"/>
      <c r="M574" s="230"/>
      <c r="N574" s="231"/>
      <c r="O574" s="231"/>
      <c r="P574" s="231"/>
      <c r="Q574" s="231"/>
      <c r="R574" s="231"/>
      <c r="S574" s="231"/>
      <c r="T574" s="232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33" t="s">
        <v>144</v>
      </c>
      <c r="AU574" s="233" t="s">
        <v>82</v>
      </c>
      <c r="AV574" s="13" t="s">
        <v>80</v>
      </c>
      <c r="AW574" s="13" t="s">
        <v>33</v>
      </c>
      <c r="AX574" s="13" t="s">
        <v>72</v>
      </c>
      <c r="AY574" s="233" t="s">
        <v>133</v>
      </c>
    </row>
    <row r="575" s="13" customFormat="1">
      <c r="A575" s="13"/>
      <c r="B575" s="224"/>
      <c r="C575" s="225"/>
      <c r="D575" s="219" t="s">
        <v>144</v>
      </c>
      <c r="E575" s="226" t="s">
        <v>19</v>
      </c>
      <c r="F575" s="227" t="s">
        <v>354</v>
      </c>
      <c r="G575" s="225"/>
      <c r="H575" s="226" t="s">
        <v>19</v>
      </c>
      <c r="I575" s="228"/>
      <c r="J575" s="225"/>
      <c r="K575" s="225"/>
      <c r="L575" s="229"/>
      <c r="M575" s="230"/>
      <c r="N575" s="231"/>
      <c r="O575" s="231"/>
      <c r="P575" s="231"/>
      <c r="Q575" s="231"/>
      <c r="R575" s="231"/>
      <c r="S575" s="231"/>
      <c r="T575" s="232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33" t="s">
        <v>144</v>
      </c>
      <c r="AU575" s="233" t="s">
        <v>82</v>
      </c>
      <c r="AV575" s="13" t="s">
        <v>80</v>
      </c>
      <c r="AW575" s="13" t="s">
        <v>33</v>
      </c>
      <c r="AX575" s="13" t="s">
        <v>72</v>
      </c>
      <c r="AY575" s="233" t="s">
        <v>133</v>
      </c>
    </row>
    <row r="576" s="14" customFormat="1">
      <c r="A576" s="14"/>
      <c r="B576" s="234"/>
      <c r="C576" s="235"/>
      <c r="D576" s="219" t="s">
        <v>144</v>
      </c>
      <c r="E576" s="236" t="s">
        <v>19</v>
      </c>
      <c r="F576" s="237" t="s">
        <v>355</v>
      </c>
      <c r="G576" s="235"/>
      <c r="H576" s="238">
        <v>1.3859999999999999</v>
      </c>
      <c r="I576" s="239"/>
      <c r="J576" s="235"/>
      <c r="K576" s="235"/>
      <c r="L576" s="240"/>
      <c r="M576" s="241"/>
      <c r="N576" s="242"/>
      <c r="O576" s="242"/>
      <c r="P576" s="242"/>
      <c r="Q576" s="242"/>
      <c r="R576" s="242"/>
      <c r="S576" s="242"/>
      <c r="T576" s="243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44" t="s">
        <v>144</v>
      </c>
      <c r="AU576" s="244" t="s">
        <v>82</v>
      </c>
      <c r="AV576" s="14" t="s">
        <v>82</v>
      </c>
      <c r="AW576" s="14" t="s">
        <v>33</v>
      </c>
      <c r="AX576" s="14" t="s">
        <v>72</v>
      </c>
      <c r="AY576" s="244" t="s">
        <v>133</v>
      </c>
    </row>
    <row r="577" s="13" customFormat="1">
      <c r="A577" s="13"/>
      <c r="B577" s="224"/>
      <c r="C577" s="225"/>
      <c r="D577" s="219" t="s">
        <v>144</v>
      </c>
      <c r="E577" s="226" t="s">
        <v>19</v>
      </c>
      <c r="F577" s="227" t="s">
        <v>232</v>
      </c>
      <c r="G577" s="225"/>
      <c r="H577" s="226" t="s">
        <v>19</v>
      </c>
      <c r="I577" s="228"/>
      <c r="J577" s="225"/>
      <c r="K577" s="225"/>
      <c r="L577" s="229"/>
      <c r="M577" s="230"/>
      <c r="N577" s="231"/>
      <c r="O577" s="231"/>
      <c r="P577" s="231"/>
      <c r="Q577" s="231"/>
      <c r="R577" s="231"/>
      <c r="S577" s="231"/>
      <c r="T577" s="232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3" t="s">
        <v>144</v>
      </c>
      <c r="AU577" s="233" t="s">
        <v>82</v>
      </c>
      <c r="AV577" s="13" t="s">
        <v>80</v>
      </c>
      <c r="AW577" s="13" t="s">
        <v>33</v>
      </c>
      <c r="AX577" s="13" t="s">
        <v>72</v>
      </c>
      <c r="AY577" s="233" t="s">
        <v>133</v>
      </c>
    </row>
    <row r="578" s="13" customFormat="1">
      <c r="A578" s="13"/>
      <c r="B578" s="224"/>
      <c r="C578" s="225"/>
      <c r="D578" s="219" t="s">
        <v>144</v>
      </c>
      <c r="E578" s="226" t="s">
        <v>19</v>
      </c>
      <c r="F578" s="227" t="s">
        <v>146</v>
      </c>
      <c r="G578" s="225"/>
      <c r="H578" s="226" t="s">
        <v>19</v>
      </c>
      <c r="I578" s="228"/>
      <c r="J578" s="225"/>
      <c r="K578" s="225"/>
      <c r="L578" s="229"/>
      <c r="M578" s="230"/>
      <c r="N578" s="231"/>
      <c r="O578" s="231"/>
      <c r="P578" s="231"/>
      <c r="Q578" s="231"/>
      <c r="R578" s="231"/>
      <c r="S578" s="231"/>
      <c r="T578" s="232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3" t="s">
        <v>144</v>
      </c>
      <c r="AU578" s="233" t="s">
        <v>82</v>
      </c>
      <c r="AV578" s="13" t="s">
        <v>80</v>
      </c>
      <c r="AW578" s="13" t="s">
        <v>33</v>
      </c>
      <c r="AX578" s="13" t="s">
        <v>72</v>
      </c>
      <c r="AY578" s="233" t="s">
        <v>133</v>
      </c>
    </row>
    <row r="579" s="13" customFormat="1">
      <c r="A579" s="13"/>
      <c r="B579" s="224"/>
      <c r="C579" s="225"/>
      <c r="D579" s="219" t="s">
        <v>144</v>
      </c>
      <c r="E579" s="226" t="s">
        <v>19</v>
      </c>
      <c r="F579" s="227" t="s">
        <v>343</v>
      </c>
      <c r="G579" s="225"/>
      <c r="H579" s="226" t="s">
        <v>19</v>
      </c>
      <c r="I579" s="228"/>
      <c r="J579" s="225"/>
      <c r="K579" s="225"/>
      <c r="L579" s="229"/>
      <c r="M579" s="230"/>
      <c r="N579" s="231"/>
      <c r="O579" s="231"/>
      <c r="P579" s="231"/>
      <c r="Q579" s="231"/>
      <c r="R579" s="231"/>
      <c r="S579" s="231"/>
      <c r="T579" s="232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3" t="s">
        <v>144</v>
      </c>
      <c r="AU579" s="233" t="s">
        <v>82</v>
      </c>
      <c r="AV579" s="13" t="s">
        <v>80</v>
      </c>
      <c r="AW579" s="13" t="s">
        <v>33</v>
      </c>
      <c r="AX579" s="13" t="s">
        <v>72</v>
      </c>
      <c r="AY579" s="233" t="s">
        <v>133</v>
      </c>
    </row>
    <row r="580" s="14" customFormat="1">
      <c r="A580" s="14"/>
      <c r="B580" s="234"/>
      <c r="C580" s="235"/>
      <c r="D580" s="219" t="s">
        <v>144</v>
      </c>
      <c r="E580" s="236" t="s">
        <v>19</v>
      </c>
      <c r="F580" s="237" t="s">
        <v>356</v>
      </c>
      <c r="G580" s="235"/>
      <c r="H580" s="238">
        <v>60.719999999999999</v>
      </c>
      <c r="I580" s="239"/>
      <c r="J580" s="235"/>
      <c r="K580" s="235"/>
      <c r="L580" s="240"/>
      <c r="M580" s="241"/>
      <c r="N580" s="242"/>
      <c r="O580" s="242"/>
      <c r="P580" s="242"/>
      <c r="Q580" s="242"/>
      <c r="R580" s="242"/>
      <c r="S580" s="242"/>
      <c r="T580" s="243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44" t="s">
        <v>144</v>
      </c>
      <c r="AU580" s="244" t="s">
        <v>82</v>
      </c>
      <c r="AV580" s="14" t="s">
        <v>82</v>
      </c>
      <c r="AW580" s="14" t="s">
        <v>33</v>
      </c>
      <c r="AX580" s="14" t="s">
        <v>72</v>
      </c>
      <c r="AY580" s="244" t="s">
        <v>133</v>
      </c>
    </row>
    <row r="581" s="13" customFormat="1">
      <c r="A581" s="13"/>
      <c r="B581" s="224"/>
      <c r="C581" s="225"/>
      <c r="D581" s="219" t="s">
        <v>144</v>
      </c>
      <c r="E581" s="226" t="s">
        <v>19</v>
      </c>
      <c r="F581" s="227" t="s">
        <v>232</v>
      </c>
      <c r="G581" s="225"/>
      <c r="H581" s="226" t="s">
        <v>19</v>
      </c>
      <c r="I581" s="228"/>
      <c r="J581" s="225"/>
      <c r="K581" s="225"/>
      <c r="L581" s="229"/>
      <c r="M581" s="230"/>
      <c r="N581" s="231"/>
      <c r="O581" s="231"/>
      <c r="P581" s="231"/>
      <c r="Q581" s="231"/>
      <c r="R581" s="231"/>
      <c r="S581" s="231"/>
      <c r="T581" s="232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3" t="s">
        <v>144</v>
      </c>
      <c r="AU581" s="233" t="s">
        <v>82</v>
      </c>
      <c r="AV581" s="13" t="s">
        <v>80</v>
      </c>
      <c r="AW581" s="13" t="s">
        <v>33</v>
      </c>
      <c r="AX581" s="13" t="s">
        <v>72</v>
      </c>
      <c r="AY581" s="233" t="s">
        <v>133</v>
      </c>
    </row>
    <row r="582" s="13" customFormat="1">
      <c r="A582" s="13"/>
      <c r="B582" s="224"/>
      <c r="C582" s="225"/>
      <c r="D582" s="219" t="s">
        <v>144</v>
      </c>
      <c r="E582" s="226" t="s">
        <v>19</v>
      </c>
      <c r="F582" s="227" t="s">
        <v>146</v>
      </c>
      <c r="G582" s="225"/>
      <c r="H582" s="226" t="s">
        <v>19</v>
      </c>
      <c r="I582" s="228"/>
      <c r="J582" s="225"/>
      <c r="K582" s="225"/>
      <c r="L582" s="229"/>
      <c r="M582" s="230"/>
      <c r="N582" s="231"/>
      <c r="O582" s="231"/>
      <c r="P582" s="231"/>
      <c r="Q582" s="231"/>
      <c r="R582" s="231"/>
      <c r="S582" s="231"/>
      <c r="T582" s="232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3" t="s">
        <v>144</v>
      </c>
      <c r="AU582" s="233" t="s">
        <v>82</v>
      </c>
      <c r="AV582" s="13" t="s">
        <v>80</v>
      </c>
      <c r="AW582" s="13" t="s">
        <v>33</v>
      </c>
      <c r="AX582" s="13" t="s">
        <v>72</v>
      </c>
      <c r="AY582" s="233" t="s">
        <v>133</v>
      </c>
    </row>
    <row r="583" s="13" customFormat="1">
      <c r="A583" s="13"/>
      <c r="B583" s="224"/>
      <c r="C583" s="225"/>
      <c r="D583" s="219" t="s">
        <v>144</v>
      </c>
      <c r="E583" s="226" t="s">
        <v>19</v>
      </c>
      <c r="F583" s="227" t="s">
        <v>357</v>
      </c>
      <c r="G583" s="225"/>
      <c r="H583" s="226" t="s">
        <v>19</v>
      </c>
      <c r="I583" s="228"/>
      <c r="J583" s="225"/>
      <c r="K583" s="225"/>
      <c r="L583" s="229"/>
      <c r="M583" s="230"/>
      <c r="N583" s="231"/>
      <c r="O583" s="231"/>
      <c r="P583" s="231"/>
      <c r="Q583" s="231"/>
      <c r="R583" s="231"/>
      <c r="S583" s="231"/>
      <c r="T583" s="232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3" t="s">
        <v>144</v>
      </c>
      <c r="AU583" s="233" t="s">
        <v>82</v>
      </c>
      <c r="AV583" s="13" t="s">
        <v>80</v>
      </c>
      <c r="AW583" s="13" t="s">
        <v>33</v>
      </c>
      <c r="AX583" s="13" t="s">
        <v>72</v>
      </c>
      <c r="AY583" s="233" t="s">
        <v>133</v>
      </c>
    </row>
    <row r="584" s="14" customFormat="1">
      <c r="A584" s="14"/>
      <c r="B584" s="234"/>
      <c r="C584" s="235"/>
      <c r="D584" s="219" t="s">
        <v>144</v>
      </c>
      <c r="E584" s="236" t="s">
        <v>19</v>
      </c>
      <c r="F584" s="237" t="s">
        <v>358</v>
      </c>
      <c r="G584" s="235"/>
      <c r="H584" s="238">
        <v>1.46</v>
      </c>
      <c r="I584" s="239"/>
      <c r="J584" s="235"/>
      <c r="K584" s="235"/>
      <c r="L584" s="240"/>
      <c r="M584" s="241"/>
      <c r="N584" s="242"/>
      <c r="O584" s="242"/>
      <c r="P584" s="242"/>
      <c r="Q584" s="242"/>
      <c r="R584" s="242"/>
      <c r="S584" s="242"/>
      <c r="T584" s="243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44" t="s">
        <v>144</v>
      </c>
      <c r="AU584" s="244" t="s">
        <v>82</v>
      </c>
      <c r="AV584" s="14" t="s">
        <v>82</v>
      </c>
      <c r="AW584" s="14" t="s">
        <v>33</v>
      </c>
      <c r="AX584" s="14" t="s">
        <v>72</v>
      </c>
      <c r="AY584" s="244" t="s">
        <v>133</v>
      </c>
    </row>
    <row r="585" s="13" customFormat="1">
      <c r="A585" s="13"/>
      <c r="B585" s="224"/>
      <c r="C585" s="225"/>
      <c r="D585" s="219" t="s">
        <v>144</v>
      </c>
      <c r="E585" s="226" t="s">
        <v>19</v>
      </c>
      <c r="F585" s="227" t="s">
        <v>232</v>
      </c>
      <c r="G585" s="225"/>
      <c r="H585" s="226" t="s">
        <v>19</v>
      </c>
      <c r="I585" s="228"/>
      <c r="J585" s="225"/>
      <c r="K585" s="225"/>
      <c r="L585" s="229"/>
      <c r="M585" s="230"/>
      <c r="N585" s="231"/>
      <c r="O585" s="231"/>
      <c r="P585" s="231"/>
      <c r="Q585" s="231"/>
      <c r="R585" s="231"/>
      <c r="S585" s="231"/>
      <c r="T585" s="232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3" t="s">
        <v>144</v>
      </c>
      <c r="AU585" s="233" t="s">
        <v>82</v>
      </c>
      <c r="AV585" s="13" t="s">
        <v>80</v>
      </c>
      <c r="AW585" s="13" t="s">
        <v>33</v>
      </c>
      <c r="AX585" s="13" t="s">
        <v>72</v>
      </c>
      <c r="AY585" s="233" t="s">
        <v>133</v>
      </c>
    </row>
    <row r="586" s="13" customFormat="1">
      <c r="A586" s="13"/>
      <c r="B586" s="224"/>
      <c r="C586" s="225"/>
      <c r="D586" s="219" t="s">
        <v>144</v>
      </c>
      <c r="E586" s="226" t="s">
        <v>19</v>
      </c>
      <c r="F586" s="227" t="s">
        <v>146</v>
      </c>
      <c r="G586" s="225"/>
      <c r="H586" s="226" t="s">
        <v>19</v>
      </c>
      <c r="I586" s="228"/>
      <c r="J586" s="225"/>
      <c r="K586" s="225"/>
      <c r="L586" s="229"/>
      <c r="M586" s="230"/>
      <c r="N586" s="231"/>
      <c r="O586" s="231"/>
      <c r="P586" s="231"/>
      <c r="Q586" s="231"/>
      <c r="R586" s="231"/>
      <c r="S586" s="231"/>
      <c r="T586" s="232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3" t="s">
        <v>144</v>
      </c>
      <c r="AU586" s="233" t="s">
        <v>82</v>
      </c>
      <c r="AV586" s="13" t="s">
        <v>80</v>
      </c>
      <c r="AW586" s="13" t="s">
        <v>33</v>
      </c>
      <c r="AX586" s="13" t="s">
        <v>72</v>
      </c>
      <c r="AY586" s="233" t="s">
        <v>133</v>
      </c>
    </row>
    <row r="587" s="13" customFormat="1">
      <c r="A587" s="13"/>
      <c r="B587" s="224"/>
      <c r="C587" s="225"/>
      <c r="D587" s="219" t="s">
        <v>144</v>
      </c>
      <c r="E587" s="226" t="s">
        <v>19</v>
      </c>
      <c r="F587" s="227" t="s">
        <v>343</v>
      </c>
      <c r="G587" s="225"/>
      <c r="H587" s="226" t="s">
        <v>19</v>
      </c>
      <c r="I587" s="228"/>
      <c r="J587" s="225"/>
      <c r="K587" s="225"/>
      <c r="L587" s="229"/>
      <c r="M587" s="230"/>
      <c r="N587" s="231"/>
      <c r="O587" s="231"/>
      <c r="P587" s="231"/>
      <c r="Q587" s="231"/>
      <c r="R587" s="231"/>
      <c r="S587" s="231"/>
      <c r="T587" s="232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33" t="s">
        <v>144</v>
      </c>
      <c r="AU587" s="233" t="s">
        <v>82</v>
      </c>
      <c r="AV587" s="13" t="s">
        <v>80</v>
      </c>
      <c r="AW587" s="13" t="s">
        <v>33</v>
      </c>
      <c r="AX587" s="13" t="s">
        <v>72</v>
      </c>
      <c r="AY587" s="233" t="s">
        <v>133</v>
      </c>
    </row>
    <row r="588" s="14" customFormat="1">
      <c r="A588" s="14"/>
      <c r="B588" s="234"/>
      <c r="C588" s="235"/>
      <c r="D588" s="219" t="s">
        <v>144</v>
      </c>
      <c r="E588" s="236" t="s">
        <v>19</v>
      </c>
      <c r="F588" s="237" t="s">
        <v>359</v>
      </c>
      <c r="G588" s="235"/>
      <c r="H588" s="238">
        <v>20.239999999999998</v>
      </c>
      <c r="I588" s="239"/>
      <c r="J588" s="235"/>
      <c r="K588" s="235"/>
      <c r="L588" s="240"/>
      <c r="M588" s="241"/>
      <c r="N588" s="242"/>
      <c r="O588" s="242"/>
      <c r="P588" s="242"/>
      <c r="Q588" s="242"/>
      <c r="R588" s="242"/>
      <c r="S588" s="242"/>
      <c r="T588" s="243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4" t="s">
        <v>144</v>
      </c>
      <c r="AU588" s="244" t="s">
        <v>82</v>
      </c>
      <c r="AV588" s="14" t="s">
        <v>82</v>
      </c>
      <c r="AW588" s="14" t="s">
        <v>33</v>
      </c>
      <c r="AX588" s="14" t="s">
        <v>72</v>
      </c>
      <c r="AY588" s="244" t="s">
        <v>133</v>
      </c>
    </row>
    <row r="589" s="15" customFormat="1">
      <c r="A589" s="15"/>
      <c r="B589" s="245"/>
      <c r="C589" s="246"/>
      <c r="D589" s="219" t="s">
        <v>144</v>
      </c>
      <c r="E589" s="247" t="s">
        <v>19</v>
      </c>
      <c r="F589" s="248" t="s">
        <v>149</v>
      </c>
      <c r="G589" s="246"/>
      <c r="H589" s="249">
        <v>206.22</v>
      </c>
      <c r="I589" s="250"/>
      <c r="J589" s="246"/>
      <c r="K589" s="246"/>
      <c r="L589" s="251"/>
      <c r="M589" s="252"/>
      <c r="N589" s="253"/>
      <c r="O589" s="253"/>
      <c r="P589" s="253"/>
      <c r="Q589" s="253"/>
      <c r="R589" s="253"/>
      <c r="S589" s="253"/>
      <c r="T589" s="254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T589" s="255" t="s">
        <v>144</v>
      </c>
      <c r="AU589" s="255" t="s">
        <v>82</v>
      </c>
      <c r="AV589" s="15" t="s">
        <v>140</v>
      </c>
      <c r="AW589" s="15" t="s">
        <v>33</v>
      </c>
      <c r="AX589" s="15" t="s">
        <v>80</v>
      </c>
      <c r="AY589" s="255" t="s">
        <v>133</v>
      </c>
    </row>
    <row r="590" s="2" customFormat="1">
      <c r="A590" s="40"/>
      <c r="B590" s="41"/>
      <c r="C590" s="270" t="s">
        <v>360</v>
      </c>
      <c r="D590" s="270" t="s">
        <v>286</v>
      </c>
      <c r="E590" s="271" t="s">
        <v>361</v>
      </c>
      <c r="F590" s="272" t="s">
        <v>362</v>
      </c>
      <c r="G590" s="273" t="s">
        <v>163</v>
      </c>
      <c r="H590" s="274">
        <v>206.22</v>
      </c>
      <c r="I590" s="275"/>
      <c r="J590" s="276">
        <f>ROUND(I590*H590,2)</f>
        <v>0</v>
      </c>
      <c r="K590" s="272" t="s">
        <v>19</v>
      </c>
      <c r="L590" s="277"/>
      <c r="M590" s="278" t="s">
        <v>19</v>
      </c>
      <c r="N590" s="279" t="s">
        <v>43</v>
      </c>
      <c r="O590" s="86"/>
      <c r="P590" s="215">
        <f>O590*H590</f>
        <v>0</v>
      </c>
      <c r="Q590" s="215">
        <v>0.0080000000000000002</v>
      </c>
      <c r="R590" s="215">
        <f>Q590*H590</f>
        <v>1.6497600000000001</v>
      </c>
      <c r="S590" s="215">
        <v>0</v>
      </c>
      <c r="T590" s="216">
        <f>S590*H590</f>
        <v>0</v>
      </c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R590" s="217" t="s">
        <v>197</v>
      </c>
      <c r="AT590" s="217" t="s">
        <v>286</v>
      </c>
      <c r="AU590" s="217" t="s">
        <v>82</v>
      </c>
      <c r="AY590" s="19" t="s">
        <v>133</v>
      </c>
      <c r="BE590" s="218">
        <f>IF(N590="základní",J590,0)</f>
        <v>0</v>
      </c>
      <c r="BF590" s="218">
        <f>IF(N590="snížená",J590,0)</f>
        <v>0</v>
      </c>
      <c r="BG590" s="218">
        <f>IF(N590="zákl. přenesená",J590,0)</f>
        <v>0</v>
      </c>
      <c r="BH590" s="218">
        <f>IF(N590="sníž. přenesená",J590,0)</f>
        <v>0</v>
      </c>
      <c r="BI590" s="218">
        <f>IF(N590="nulová",J590,0)</f>
        <v>0</v>
      </c>
      <c r="BJ590" s="19" t="s">
        <v>80</v>
      </c>
      <c r="BK590" s="218">
        <f>ROUND(I590*H590,2)</f>
        <v>0</v>
      </c>
      <c r="BL590" s="19" t="s">
        <v>140</v>
      </c>
      <c r="BM590" s="217" t="s">
        <v>363</v>
      </c>
    </row>
    <row r="591" s="2" customFormat="1">
      <c r="A591" s="40"/>
      <c r="B591" s="41"/>
      <c r="C591" s="42"/>
      <c r="D591" s="219" t="s">
        <v>142</v>
      </c>
      <c r="E591" s="42"/>
      <c r="F591" s="220" t="s">
        <v>364</v>
      </c>
      <c r="G591" s="42"/>
      <c r="H591" s="42"/>
      <c r="I591" s="221"/>
      <c r="J591" s="42"/>
      <c r="K591" s="42"/>
      <c r="L591" s="46"/>
      <c r="M591" s="222"/>
      <c r="N591" s="223"/>
      <c r="O591" s="86"/>
      <c r="P591" s="86"/>
      <c r="Q591" s="86"/>
      <c r="R591" s="86"/>
      <c r="S591" s="86"/>
      <c r="T591" s="87"/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T591" s="19" t="s">
        <v>142</v>
      </c>
      <c r="AU591" s="19" t="s">
        <v>82</v>
      </c>
    </row>
    <row r="592" s="13" customFormat="1">
      <c r="A592" s="13"/>
      <c r="B592" s="224"/>
      <c r="C592" s="225"/>
      <c r="D592" s="219" t="s">
        <v>144</v>
      </c>
      <c r="E592" s="226" t="s">
        <v>19</v>
      </c>
      <c r="F592" s="227" t="s">
        <v>335</v>
      </c>
      <c r="G592" s="225"/>
      <c r="H592" s="226" t="s">
        <v>19</v>
      </c>
      <c r="I592" s="228"/>
      <c r="J592" s="225"/>
      <c r="K592" s="225"/>
      <c r="L592" s="229"/>
      <c r="M592" s="230"/>
      <c r="N592" s="231"/>
      <c r="O592" s="231"/>
      <c r="P592" s="231"/>
      <c r="Q592" s="231"/>
      <c r="R592" s="231"/>
      <c r="S592" s="231"/>
      <c r="T592" s="232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3" t="s">
        <v>144</v>
      </c>
      <c r="AU592" s="233" t="s">
        <v>82</v>
      </c>
      <c r="AV592" s="13" t="s">
        <v>80</v>
      </c>
      <c r="AW592" s="13" t="s">
        <v>33</v>
      </c>
      <c r="AX592" s="13" t="s">
        <v>72</v>
      </c>
      <c r="AY592" s="233" t="s">
        <v>133</v>
      </c>
    </row>
    <row r="593" s="13" customFormat="1">
      <c r="A593" s="13"/>
      <c r="B593" s="224"/>
      <c r="C593" s="225"/>
      <c r="D593" s="219" t="s">
        <v>144</v>
      </c>
      <c r="E593" s="226" t="s">
        <v>19</v>
      </c>
      <c r="F593" s="227" t="s">
        <v>336</v>
      </c>
      <c r="G593" s="225"/>
      <c r="H593" s="226" t="s">
        <v>19</v>
      </c>
      <c r="I593" s="228"/>
      <c r="J593" s="225"/>
      <c r="K593" s="225"/>
      <c r="L593" s="229"/>
      <c r="M593" s="230"/>
      <c r="N593" s="231"/>
      <c r="O593" s="231"/>
      <c r="P593" s="231"/>
      <c r="Q593" s="231"/>
      <c r="R593" s="231"/>
      <c r="S593" s="231"/>
      <c r="T593" s="232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3" t="s">
        <v>144</v>
      </c>
      <c r="AU593" s="233" t="s">
        <v>82</v>
      </c>
      <c r="AV593" s="13" t="s">
        <v>80</v>
      </c>
      <c r="AW593" s="13" t="s">
        <v>33</v>
      </c>
      <c r="AX593" s="13" t="s">
        <v>72</v>
      </c>
      <c r="AY593" s="233" t="s">
        <v>133</v>
      </c>
    </row>
    <row r="594" s="13" customFormat="1">
      <c r="A594" s="13"/>
      <c r="B594" s="224"/>
      <c r="C594" s="225"/>
      <c r="D594" s="219" t="s">
        <v>144</v>
      </c>
      <c r="E594" s="226" t="s">
        <v>19</v>
      </c>
      <c r="F594" s="227" t="s">
        <v>232</v>
      </c>
      <c r="G594" s="225"/>
      <c r="H594" s="226" t="s">
        <v>19</v>
      </c>
      <c r="I594" s="228"/>
      <c r="J594" s="225"/>
      <c r="K594" s="225"/>
      <c r="L594" s="229"/>
      <c r="M594" s="230"/>
      <c r="N594" s="231"/>
      <c r="O594" s="231"/>
      <c r="P594" s="231"/>
      <c r="Q594" s="231"/>
      <c r="R594" s="231"/>
      <c r="S594" s="231"/>
      <c r="T594" s="232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3" t="s">
        <v>144</v>
      </c>
      <c r="AU594" s="233" t="s">
        <v>82</v>
      </c>
      <c r="AV594" s="13" t="s">
        <v>80</v>
      </c>
      <c r="AW594" s="13" t="s">
        <v>33</v>
      </c>
      <c r="AX594" s="13" t="s">
        <v>72</v>
      </c>
      <c r="AY594" s="233" t="s">
        <v>133</v>
      </c>
    </row>
    <row r="595" s="13" customFormat="1">
      <c r="A595" s="13"/>
      <c r="B595" s="224"/>
      <c r="C595" s="225"/>
      <c r="D595" s="219" t="s">
        <v>144</v>
      </c>
      <c r="E595" s="226" t="s">
        <v>19</v>
      </c>
      <c r="F595" s="227" t="s">
        <v>146</v>
      </c>
      <c r="G595" s="225"/>
      <c r="H595" s="226" t="s">
        <v>19</v>
      </c>
      <c r="I595" s="228"/>
      <c r="J595" s="225"/>
      <c r="K595" s="225"/>
      <c r="L595" s="229"/>
      <c r="M595" s="230"/>
      <c r="N595" s="231"/>
      <c r="O595" s="231"/>
      <c r="P595" s="231"/>
      <c r="Q595" s="231"/>
      <c r="R595" s="231"/>
      <c r="S595" s="231"/>
      <c r="T595" s="232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3" t="s">
        <v>144</v>
      </c>
      <c r="AU595" s="233" t="s">
        <v>82</v>
      </c>
      <c r="AV595" s="13" t="s">
        <v>80</v>
      </c>
      <c r="AW595" s="13" t="s">
        <v>33</v>
      </c>
      <c r="AX595" s="13" t="s">
        <v>72</v>
      </c>
      <c r="AY595" s="233" t="s">
        <v>133</v>
      </c>
    </row>
    <row r="596" s="13" customFormat="1">
      <c r="A596" s="13"/>
      <c r="B596" s="224"/>
      <c r="C596" s="225"/>
      <c r="D596" s="219" t="s">
        <v>144</v>
      </c>
      <c r="E596" s="226" t="s">
        <v>19</v>
      </c>
      <c r="F596" s="227" t="s">
        <v>337</v>
      </c>
      <c r="G596" s="225"/>
      <c r="H596" s="226" t="s">
        <v>19</v>
      </c>
      <c r="I596" s="228"/>
      <c r="J596" s="225"/>
      <c r="K596" s="225"/>
      <c r="L596" s="229"/>
      <c r="M596" s="230"/>
      <c r="N596" s="231"/>
      <c r="O596" s="231"/>
      <c r="P596" s="231"/>
      <c r="Q596" s="231"/>
      <c r="R596" s="231"/>
      <c r="S596" s="231"/>
      <c r="T596" s="232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3" t="s">
        <v>144</v>
      </c>
      <c r="AU596" s="233" t="s">
        <v>82</v>
      </c>
      <c r="AV596" s="13" t="s">
        <v>80</v>
      </c>
      <c r="AW596" s="13" t="s">
        <v>33</v>
      </c>
      <c r="AX596" s="13" t="s">
        <v>72</v>
      </c>
      <c r="AY596" s="233" t="s">
        <v>133</v>
      </c>
    </row>
    <row r="597" s="14" customFormat="1">
      <c r="A597" s="14"/>
      <c r="B597" s="234"/>
      <c r="C597" s="235"/>
      <c r="D597" s="219" t="s">
        <v>144</v>
      </c>
      <c r="E597" s="236" t="s">
        <v>19</v>
      </c>
      <c r="F597" s="237" t="s">
        <v>338</v>
      </c>
      <c r="G597" s="235"/>
      <c r="H597" s="238">
        <v>1.391</v>
      </c>
      <c r="I597" s="239"/>
      <c r="J597" s="235"/>
      <c r="K597" s="235"/>
      <c r="L597" s="240"/>
      <c r="M597" s="241"/>
      <c r="N597" s="242"/>
      <c r="O597" s="242"/>
      <c r="P597" s="242"/>
      <c r="Q597" s="242"/>
      <c r="R597" s="242"/>
      <c r="S597" s="242"/>
      <c r="T597" s="243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44" t="s">
        <v>144</v>
      </c>
      <c r="AU597" s="244" t="s">
        <v>82</v>
      </c>
      <c r="AV597" s="14" t="s">
        <v>82</v>
      </c>
      <c r="AW597" s="14" t="s">
        <v>33</v>
      </c>
      <c r="AX597" s="14" t="s">
        <v>72</v>
      </c>
      <c r="AY597" s="244" t="s">
        <v>133</v>
      </c>
    </row>
    <row r="598" s="13" customFormat="1">
      <c r="A598" s="13"/>
      <c r="B598" s="224"/>
      <c r="C598" s="225"/>
      <c r="D598" s="219" t="s">
        <v>144</v>
      </c>
      <c r="E598" s="226" t="s">
        <v>19</v>
      </c>
      <c r="F598" s="227" t="s">
        <v>232</v>
      </c>
      <c r="G598" s="225"/>
      <c r="H598" s="226" t="s">
        <v>19</v>
      </c>
      <c r="I598" s="228"/>
      <c r="J598" s="225"/>
      <c r="K598" s="225"/>
      <c r="L598" s="229"/>
      <c r="M598" s="230"/>
      <c r="N598" s="231"/>
      <c r="O598" s="231"/>
      <c r="P598" s="231"/>
      <c r="Q598" s="231"/>
      <c r="R598" s="231"/>
      <c r="S598" s="231"/>
      <c r="T598" s="232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3" t="s">
        <v>144</v>
      </c>
      <c r="AU598" s="233" t="s">
        <v>82</v>
      </c>
      <c r="AV598" s="13" t="s">
        <v>80</v>
      </c>
      <c r="AW598" s="13" t="s">
        <v>33</v>
      </c>
      <c r="AX598" s="13" t="s">
        <v>72</v>
      </c>
      <c r="AY598" s="233" t="s">
        <v>133</v>
      </c>
    </row>
    <row r="599" s="13" customFormat="1">
      <c r="A599" s="13"/>
      <c r="B599" s="224"/>
      <c r="C599" s="225"/>
      <c r="D599" s="219" t="s">
        <v>144</v>
      </c>
      <c r="E599" s="226" t="s">
        <v>19</v>
      </c>
      <c r="F599" s="227" t="s">
        <v>146</v>
      </c>
      <c r="G599" s="225"/>
      <c r="H599" s="226" t="s">
        <v>19</v>
      </c>
      <c r="I599" s="228"/>
      <c r="J599" s="225"/>
      <c r="K599" s="225"/>
      <c r="L599" s="229"/>
      <c r="M599" s="230"/>
      <c r="N599" s="231"/>
      <c r="O599" s="231"/>
      <c r="P599" s="231"/>
      <c r="Q599" s="231"/>
      <c r="R599" s="231"/>
      <c r="S599" s="231"/>
      <c r="T599" s="232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3" t="s">
        <v>144</v>
      </c>
      <c r="AU599" s="233" t="s">
        <v>82</v>
      </c>
      <c r="AV599" s="13" t="s">
        <v>80</v>
      </c>
      <c r="AW599" s="13" t="s">
        <v>33</v>
      </c>
      <c r="AX599" s="13" t="s">
        <v>72</v>
      </c>
      <c r="AY599" s="233" t="s">
        <v>133</v>
      </c>
    </row>
    <row r="600" s="13" customFormat="1">
      <c r="A600" s="13"/>
      <c r="B600" s="224"/>
      <c r="C600" s="225"/>
      <c r="D600" s="219" t="s">
        <v>144</v>
      </c>
      <c r="E600" s="226" t="s">
        <v>19</v>
      </c>
      <c r="F600" s="227" t="s">
        <v>337</v>
      </c>
      <c r="G600" s="225"/>
      <c r="H600" s="226" t="s">
        <v>19</v>
      </c>
      <c r="I600" s="228"/>
      <c r="J600" s="225"/>
      <c r="K600" s="225"/>
      <c r="L600" s="229"/>
      <c r="M600" s="230"/>
      <c r="N600" s="231"/>
      <c r="O600" s="231"/>
      <c r="P600" s="231"/>
      <c r="Q600" s="231"/>
      <c r="R600" s="231"/>
      <c r="S600" s="231"/>
      <c r="T600" s="232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3" t="s">
        <v>144</v>
      </c>
      <c r="AU600" s="233" t="s">
        <v>82</v>
      </c>
      <c r="AV600" s="13" t="s">
        <v>80</v>
      </c>
      <c r="AW600" s="13" t="s">
        <v>33</v>
      </c>
      <c r="AX600" s="13" t="s">
        <v>72</v>
      </c>
      <c r="AY600" s="233" t="s">
        <v>133</v>
      </c>
    </row>
    <row r="601" s="14" customFormat="1">
      <c r="A601" s="14"/>
      <c r="B601" s="234"/>
      <c r="C601" s="235"/>
      <c r="D601" s="219" t="s">
        <v>144</v>
      </c>
      <c r="E601" s="236" t="s">
        <v>19</v>
      </c>
      <c r="F601" s="237" t="s">
        <v>338</v>
      </c>
      <c r="G601" s="235"/>
      <c r="H601" s="238">
        <v>1.391</v>
      </c>
      <c r="I601" s="239"/>
      <c r="J601" s="235"/>
      <c r="K601" s="235"/>
      <c r="L601" s="240"/>
      <c r="M601" s="241"/>
      <c r="N601" s="242"/>
      <c r="O601" s="242"/>
      <c r="P601" s="242"/>
      <c r="Q601" s="242"/>
      <c r="R601" s="242"/>
      <c r="S601" s="242"/>
      <c r="T601" s="243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44" t="s">
        <v>144</v>
      </c>
      <c r="AU601" s="244" t="s">
        <v>82</v>
      </c>
      <c r="AV601" s="14" t="s">
        <v>82</v>
      </c>
      <c r="AW601" s="14" t="s">
        <v>33</v>
      </c>
      <c r="AX601" s="14" t="s">
        <v>72</v>
      </c>
      <c r="AY601" s="244" t="s">
        <v>133</v>
      </c>
    </row>
    <row r="602" s="13" customFormat="1">
      <c r="A602" s="13"/>
      <c r="B602" s="224"/>
      <c r="C602" s="225"/>
      <c r="D602" s="219" t="s">
        <v>144</v>
      </c>
      <c r="E602" s="226" t="s">
        <v>19</v>
      </c>
      <c r="F602" s="227" t="s">
        <v>232</v>
      </c>
      <c r="G602" s="225"/>
      <c r="H602" s="226" t="s">
        <v>19</v>
      </c>
      <c r="I602" s="228"/>
      <c r="J602" s="225"/>
      <c r="K602" s="225"/>
      <c r="L602" s="229"/>
      <c r="M602" s="230"/>
      <c r="N602" s="231"/>
      <c r="O602" s="231"/>
      <c r="P602" s="231"/>
      <c r="Q602" s="231"/>
      <c r="R602" s="231"/>
      <c r="S602" s="231"/>
      <c r="T602" s="232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3" t="s">
        <v>144</v>
      </c>
      <c r="AU602" s="233" t="s">
        <v>82</v>
      </c>
      <c r="AV602" s="13" t="s">
        <v>80</v>
      </c>
      <c r="AW602" s="13" t="s">
        <v>33</v>
      </c>
      <c r="AX602" s="13" t="s">
        <v>72</v>
      </c>
      <c r="AY602" s="233" t="s">
        <v>133</v>
      </c>
    </row>
    <row r="603" s="13" customFormat="1">
      <c r="A603" s="13"/>
      <c r="B603" s="224"/>
      <c r="C603" s="225"/>
      <c r="D603" s="219" t="s">
        <v>144</v>
      </c>
      <c r="E603" s="226" t="s">
        <v>19</v>
      </c>
      <c r="F603" s="227" t="s">
        <v>146</v>
      </c>
      <c r="G603" s="225"/>
      <c r="H603" s="226" t="s">
        <v>19</v>
      </c>
      <c r="I603" s="228"/>
      <c r="J603" s="225"/>
      <c r="K603" s="225"/>
      <c r="L603" s="229"/>
      <c r="M603" s="230"/>
      <c r="N603" s="231"/>
      <c r="O603" s="231"/>
      <c r="P603" s="231"/>
      <c r="Q603" s="231"/>
      <c r="R603" s="231"/>
      <c r="S603" s="231"/>
      <c r="T603" s="232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3" t="s">
        <v>144</v>
      </c>
      <c r="AU603" s="233" t="s">
        <v>82</v>
      </c>
      <c r="AV603" s="13" t="s">
        <v>80</v>
      </c>
      <c r="AW603" s="13" t="s">
        <v>33</v>
      </c>
      <c r="AX603" s="13" t="s">
        <v>72</v>
      </c>
      <c r="AY603" s="233" t="s">
        <v>133</v>
      </c>
    </row>
    <row r="604" s="13" customFormat="1">
      <c r="A604" s="13"/>
      <c r="B604" s="224"/>
      <c r="C604" s="225"/>
      <c r="D604" s="219" t="s">
        <v>144</v>
      </c>
      <c r="E604" s="226" t="s">
        <v>19</v>
      </c>
      <c r="F604" s="227" t="s">
        <v>339</v>
      </c>
      <c r="G604" s="225"/>
      <c r="H604" s="226" t="s">
        <v>19</v>
      </c>
      <c r="I604" s="228"/>
      <c r="J604" s="225"/>
      <c r="K604" s="225"/>
      <c r="L604" s="229"/>
      <c r="M604" s="230"/>
      <c r="N604" s="231"/>
      <c r="O604" s="231"/>
      <c r="P604" s="231"/>
      <c r="Q604" s="231"/>
      <c r="R604" s="231"/>
      <c r="S604" s="231"/>
      <c r="T604" s="232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3" t="s">
        <v>144</v>
      </c>
      <c r="AU604" s="233" t="s">
        <v>82</v>
      </c>
      <c r="AV604" s="13" t="s">
        <v>80</v>
      </c>
      <c r="AW604" s="13" t="s">
        <v>33</v>
      </c>
      <c r="AX604" s="13" t="s">
        <v>72</v>
      </c>
      <c r="AY604" s="233" t="s">
        <v>133</v>
      </c>
    </row>
    <row r="605" s="14" customFormat="1">
      <c r="A605" s="14"/>
      <c r="B605" s="234"/>
      <c r="C605" s="235"/>
      <c r="D605" s="219" t="s">
        <v>144</v>
      </c>
      <c r="E605" s="236" t="s">
        <v>19</v>
      </c>
      <c r="F605" s="237" t="s">
        <v>340</v>
      </c>
      <c r="G605" s="235"/>
      <c r="H605" s="238">
        <v>1.268</v>
      </c>
      <c r="I605" s="239"/>
      <c r="J605" s="235"/>
      <c r="K605" s="235"/>
      <c r="L605" s="240"/>
      <c r="M605" s="241"/>
      <c r="N605" s="242"/>
      <c r="O605" s="242"/>
      <c r="P605" s="242"/>
      <c r="Q605" s="242"/>
      <c r="R605" s="242"/>
      <c r="S605" s="242"/>
      <c r="T605" s="243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44" t="s">
        <v>144</v>
      </c>
      <c r="AU605" s="244" t="s">
        <v>82</v>
      </c>
      <c r="AV605" s="14" t="s">
        <v>82</v>
      </c>
      <c r="AW605" s="14" t="s">
        <v>33</v>
      </c>
      <c r="AX605" s="14" t="s">
        <v>72</v>
      </c>
      <c r="AY605" s="244" t="s">
        <v>133</v>
      </c>
    </row>
    <row r="606" s="13" customFormat="1">
      <c r="A606" s="13"/>
      <c r="B606" s="224"/>
      <c r="C606" s="225"/>
      <c r="D606" s="219" t="s">
        <v>144</v>
      </c>
      <c r="E606" s="226" t="s">
        <v>19</v>
      </c>
      <c r="F606" s="227" t="s">
        <v>232</v>
      </c>
      <c r="G606" s="225"/>
      <c r="H606" s="226" t="s">
        <v>19</v>
      </c>
      <c r="I606" s="228"/>
      <c r="J606" s="225"/>
      <c r="K606" s="225"/>
      <c r="L606" s="229"/>
      <c r="M606" s="230"/>
      <c r="N606" s="231"/>
      <c r="O606" s="231"/>
      <c r="P606" s="231"/>
      <c r="Q606" s="231"/>
      <c r="R606" s="231"/>
      <c r="S606" s="231"/>
      <c r="T606" s="232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33" t="s">
        <v>144</v>
      </c>
      <c r="AU606" s="233" t="s">
        <v>82</v>
      </c>
      <c r="AV606" s="13" t="s">
        <v>80</v>
      </c>
      <c r="AW606" s="13" t="s">
        <v>33</v>
      </c>
      <c r="AX606" s="13" t="s">
        <v>72</v>
      </c>
      <c r="AY606" s="233" t="s">
        <v>133</v>
      </c>
    </row>
    <row r="607" s="13" customFormat="1">
      <c r="A607" s="13"/>
      <c r="B607" s="224"/>
      <c r="C607" s="225"/>
      <c r="D607" s="219" t="s">
        <v>144</v>
      </c>
      <c r="E607" s="226" t="s">
        <v>19</v>
      </c>
      <c r="F607" s="227" t="s">
        <v>146</v>
      </c>
      <c r="G607" s="225"/>
      <c r="H607" s="226" t="s">
        <v>19</v>
      </c>
      <c r="I607" s="228"/>
      <c r="J607" s="225"/>
      <c r="K607" s="225"/>
      <c r="L607" s="229"/>
      <c r="M607" s="230"/>
      <c r="N607" s="231"/>
      <c r="O607" s="231"/>
      <c r="P607" s="231"/>
      <c r="Q607" s="231"/>
      <c r="R607" s="231"/>
      <c r="S607" s="231"/>
      <c r="T607" s="232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3" t="s">
        <v>144</v>
      </c>
      <c r="AU607" s="233" t="s">
        <v>82</v>
      </c>
      <c r="AV607" s="13" t="s">
        <v>80</v>
      </c>
      <c r="AW607" s="13" t="s">
        <v>33</v>
      </c>
      <c r="AX607" s="13" t="s">
        <v>72</v>
      </c>
      <c r="AY607" s="233" t="s">
        <v>133</v>
      </c>
    </row>
    <row r="608" s="13" customFormat="1">
      <c r="A608" s="13"/>
      <c r="B608" s="224"/>
      <c r="C608" s="225"/>
      <c r="D608" s="219" t="s">
        <v>144</v>
      </c>
      <c r="E608" s="226" t="s">
        <v>19</v>
      </c>
      <c r="F608" s="227" t="s">
        <v>341</v>
      </c>
      <c r="G608" s="225"/>
      <c r="H608" s="226" t="s">
        <v>19</v>
      </c>
      <c r="I608" s="228"/>
      <c r="J608" s="225"/>
      <c r="K608" s="225"/>
      <c r="L608" s="229"/>
      <c r="M608" s="230"/>
      <c r="N608" s="231"/>
      <c r="O608" s="231"/>
      <c r="P608" s="231"/>
      <c r="Q608" s="231"/>
      <c r="R608" s="231"/>
      <c r="S608" s="231"/>
      <c r="T608" s="232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3" t="s">
        <v>144</v>
      </c>
      <c r="AU608" s="233" t="s">
        <v>82</v>
      </c>
      <c r="AV608" s="13" t="s">
        <v>80</v>
      </c>
      <c r="AW608" s="13" t="s">
        <v>33</v>
      </c>
      <c r="AX608" s="13" t="s">
        <v>72</v>
      </c>
      <c r="AY608" s="233" t="s">
        <v>133</v>
      </c>
    </row>
    <row r="609" s="14" customFormat="1">
      <c r="A609" s="14"/>
      <c r="B609" s="234"/>
      <c r="C609" s="235"/>
      <c r="D609" s="219" t="s">
        <v>144</v>
      </c>
      <c r="E609" s="236" t="s">
        <v>19</v>
      </c>
      <c r="F609" s="237" t="s">
        <v>342</v>
      </c>
      <c r="G609" s="235"/>
      <c r="H609" s="238">
        <v>1.7829999999999999</v>
      </c>
      <c r="I609" s="239"/>
      <c r="J609" s="235"/>
      <c r="K609" s="235"/>
      <c r="L609" s="240"/>
      <c r="M609" s="241"/>
      <c r="N609" s="242"/>
      <c r="O609" s="242"/>
      <c r="P609" s="242"/>
      <c r="Q609" s="242"/>
      <c r="R609" s="242"/>
      <c r="S609" s="242"/>
      <c r="T609" s="243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44" t="s">
        <v>144</v>
      </c>
      <c r="AU609" s="244" t="s">
        <v>82</v>
      </c>
      <c r="AV609" s="14" t="s">
        <v>82</v>
      </c>
      <c r="AW609" s="14" t="s">
        <v>33</v>
      </c>
      <c r="AX609" s="14" t="s">
        <v>72</v>
      </c>
      <c r="AY609" s="244" t="s">
        <v>133</v>
      </c>
    </row>
    <row r="610" s="13" customFormat="1">
      <c r="A610" s="13"/>
      <c r="B610" s="224"/>
      <c r="C610" s="225"/>
      <c r="D610" s="219" t="s">
        <v>144</v>
      </c>
      <c r="E610" s="226" t="s">
        <v>19</v>
      </c>
      <c r="F610" s="227" t="s">
        <v>232</v>
      </c>
      <c r="G610" s="225"/>
      <c r="H610" s="226" t="s">
        <v>19</v>
      </c>
      <c r="I610" s="228"/>
      <c r="J610" s="225"/>
      <c r="K610" s="225"/>
      <c r="L610" s="229"/>
      <c r="M610" s="230"/>
      <c r="N610" s="231"/>
      <c r="O610" s="231"/>
      <c r="P610" s="231"/>
      <c r="Q610" s="231"/>
      <c r="R610" s="231"/>
      <c r="S610" s="231"/>
      <c r="T610" s="232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3" t="s">
        <v>144</v>
      </c>
      <c r="AU610" s="233" t="s">
        <v>82</v>
      </c>
      <c r="AV610" s="13" t="s">
        <v>80</v>
      </c>
      <c r="AW610" s="13" t="s">
        <v>33</v>
      </c>
      <c r="AX610" s="13" t="s">
        <v>72</v>
      </c>
      <c r="AY610" s="233" t="s">
        <v>133</v>
      </c>
    </row>
    <row r="611" s="13" customFormat="1">
      <c r="A611" s="13"/>
      <c r="B611" s="224"/>
      <c r="C611" s="225"/>
      <c r="D611" s="219" t="s">
        <v>144</v>
      </c>
      <c r="E611" s="226" t="s">
        <v>19</v>
      </c>
      <c r="F611" s="227" t="s">
        <v>146</v>
      </c>
      <c r="G611" s="225"/>
      <c r="H611" s="226" t="s">
        <v>19</v>
      </c>
      <c r="I611" s="228"/>
      <c r="J611" s="225"/>
      <c r="K611" s="225"/>
      <c r="L611" s="229"/>
      <c r="M611" s="230"/>
      <c r="N611" s="231"/>
      <c r="O611" s="231"/>
      <c r="P611" s="231"/>
      <c r="Q611" s="231"/>
      <c r="R611" s="231"/>
      <c r="S611" s="231"/>
      <c r="T611" s="232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3" t="s">
        <v>144</v>
      </c>
      <c r="AU611" s="233" t="s">
        <v>82</v>
      </c>
      <c r="AV611" s="13" t="s">
        <v>80</v>
      </c>
      <c r="AW611" s="13" t="s">
        <v>33</v>
      </c>
      <c r="AX611" s="13" t="s">
        <v>72</v>
      </c>
      <c r="AY611" s="233" t="s">
        <v>133</v>
      </c>
    </row>
    <row r="612" s="13" customFormat="1">
      <c r="A612" s="13"/>
      <c r="B612" s="224"/>
      <c r="C612" s="225"/>
      <c r="D612" s="219" t="s">
        <v>144</v>
      </c>
      <c r="E612" s="226" t="s">
        <v>19</v>
      </c>
      <c r="F612" s="227" t="s">
        <v>341</v>
      </c>
      <c r="G612" s="225"/>
      <c r="H612" s="226" t="s">
        <v>19</v>
      </c>
      <c r="I612" s="228"/>
      <c r="J612" s="225"/>
      <c r="K612" s="225"/>
      <c r="L612" s="229"/>
      <c r="M612" s="230"/>
      <c r="N612" s="231"/>
      <c r="O612" s="231"/>
      <c r="P612" s="231"/>
      <c r="Q612" s="231"/>
      <c r="R612" s="231"/>
      <c r="S612" s="231"/>
      <c r="T612" s="232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3" t="s">
        <v>144</v>
      </c>
      <c r="AU612" s="233" t="s">
        <v>82</v>
      </c>
      <c r="AV612" s="13" t="s">
        <v>80</v>
      </c>
      <c r="AW612" s="13" t="s">
        <v>33</v>
      </c>
      <c r="AX612" s="13" t="s">
        <v>72</v>
      </c>
      <c r="AY612" s="233" t="s">
        <v>133</v>
      </c>
    </row>
    <row r="613" s="14" customFormat="1">
      <c r="A613" s="14"/>
      <c r="B613" s="234"/>
      <c r="C613" s="235"/>
      <c r="D613" s="219" t="s">
        <v>144</v>
      </c>
      <c r="E613" s="236" t="s">
        <v>19</v>
      </c>
      <c r="F613" s="237" t="s">
        <v>342</v>
      </c>
      <c r="G613" s="235"/>
      <c r="H613" s="238">
        <v>1.7829999999999999</v>
      </c>
      <c r="I613" s="239"/>
      <c r="J613" s="235"/>
      <c r="K613" s="235"/>
      <c r="L613" s="240"/>
      <c r="M613" s="241"/>
      <c r="N613" s="242"/>
      <c r="O613" s="242"/>
      <c r="P613" s="242"/>
      <c r="Q613" s="242"/>
      <c r="R613" s="242"/>
      <c r="S613" s="242"/>
      <c r="T613" s="243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44" t="s">
        <v>144</v>
      </c>
      <c r="AU613" s="244" t="s">
        <v>82</v>
      </c>
      <c r="AV613" s="14" t="s">
        <v>82</v>
      </c>
      <c r="AW613" s="14" t="s">
        <v>33</v>
      </c>
      <c r="AX613" s="14" t="s">
        <v>72</v>
      </c>
      <c r="AY613" s="244" t="s">
        <v>133</v>
      </c>
    </row>
    <row r="614" s="13" customFormat="1">
      <c r="A614" s="13"/>
      <c r="B614" s="224"/>
      <c r="C614" s="225"/>
      <c r="D614" s="219" t="s">
        <v>144</v>
      </c>
      <c r="E614" s="226" t="s">
        <v>19</v>
      </c>
      <c r="F614" s="227" t="s">
        <v>232</v>
      </c>
      <c r="G614" s="225"/>
      <c r="H614" s="226" t="s">
        <v>19</v>
      </c>
      <c r="I614" s="228"/>
      <c r="J614" s="225"/>
      <c r="K614" s="225"/>
      <c r="L614" s="229"/>
      <c r="M614" s="230"/>
      <c r="N614" s="231"/>
      <c r="O614" s="231"/>
      <c r="P614" s="231"/>
      <c r="Q614" s="231"/>
      <c r="R614" s="231"/>
      <c r="S614" s="231"/>
      <c r="T614" s="232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3" t="s">
        <v>144</v>
      </c>
      <c r="AU614" s="233" t="s">
        <v>82</v>
      </c>
      <c r="AV614" s="13" t="s">
        <v>80</v>
      </c>
      <c r="AW614" s="13" t="s">
        <v>33</v>
      </c>
      <c r="AX614" s="13" t="s">
        <v>72</v>
      </c>
      <c r="AY614" s="233" t="s">
        <v>133</v>
      </c>
    </row>
    <row r="615" s="13" customFormat="1">
      <c r="A615" s="13"/>
      <c r="B615" s="224"/>
      <c r="C615" s="225"/>
      <c r="D615" s="219" t="s">
        <v>144</v>
      </c>
      <c r="E615" s="226" t="s">
        <v>19</v>
      </c>
      <c r="F615" s="227" t="s">
        <v>146</v>
      </c>
      <c r="G615" s="225"/>
      <c r="H615" s="226" t="s">
        <v>19</v>
      </c>
      <c r="I615" s="228"/>
      <c r="J615" s="225"/>
      <c r="K615" s="225"/>
      <c r="L615" s="229"/>
      <c r="M615" s="230"/>
      <c r="N615" s="231"/>
      <c r="O615" s="231"/>
      <c r="P615" s="231"/>
      <c r="Q615" s="231"/>
      <c r="R615" s="231"/>
      <c r="S615" s="231"/>
      <c r="T615" s="232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3" t="s">
        <v>144</v>
      </c>
      <c r="AU615" s="233" t="s">
        <v>82</v>
      </c>
      <c r="AV615" s="13" t="s">
        <v>80</v>
      </c>
      <c r="AW615" s="13" t="s">
        <v>33</v>
      </c>
      <c r="AX615" s="13" t="s">
        <v>72</v>
      </c>
      <c r="AY615" s="233" t="s">
        <v>133</v>
      </c>
    </row>
    <row r="616" s="13" customFormat="1">
      <c r="A616" s="13"/>
      <c r="B616" s="224"/>
      <c r="C616" s="225"/>
      <c r="D616" s="219" t="s">
        <v>144</v>
      </c>
      <c r="E616" s="226" t="s">
        <v>19</v>
      </c>
      <c r="F616" s="227" t="s">
        <v>343</v>
      </c>
      <c r="G616" s="225"/>
      <c r="H616" s="226" t="s">
        <v>19</v>
      </c>
      <c r="I616" s="228"/>
      <c r="J616" s="225"/>
      <c r="K616" s="225"/>
      <c r="L616" s="229"/>
      <c r="M616" s="230"/>
      <c r="N616" s="231"/>
      <c r="O616" s="231"/>
      <c r="P616" s="231"/>
      <c r="Q616" s="231"/>
      <c r="R616" s="231"/>
      <c r="S616" s="231"/>
      <c r="T616" s="232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3" t="s">
        <v>144</v>
      </c>
      <c r="AU616" s="233" t="s">
        <v>82</v>
      </c>
      <c r="AV616" s="13" t="s">
        <v>80</v>
      </c>
      <c r="AW616" s="13" t="s">
        <v>33</v>
      </c>
      <c r="AX616" s="13" t="s">
        <v>72</v>
      </c>
      <c r="AY616" s="233" t="s">
        <v>133</v>
      </c>
    </row>
    <row r="617" s="14" customFormat="1">
      <c r="A617" s="14"/>
      <c r="B617" s="234"/>
      <c r="C617" s="235"/>
      <c r="D617" s="219" t="s">
        <v>144</v>
      </c>
      <c r="E617" s="236" t="s">
        <v>19</v>
      </c>
      <c r="F617" s="237" t="s">
        <v>344</v>
      </c>
      <c r="G617" s="235"/>
      <c r="H617" s="238">
        <v>63.25</v>
      </c>
      <c r="I617" s="239"/>
      <c r="J617" s="235"/>
      <c r="K617" s="235"/>
      <c r="L617" s="240"/>
      <c r="M617" s="241"/>
      <c r="N617" s="242"/>
      <c r="O617" s="242"/>
      <c r="P617" s="242"/>
      <c r="Q617" s="242"/>
      <c r="R617" s="242"/>
      <c r="S617" s="242"/>
      <c r="T617" s="243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44" t="s">
        <v>144</v>
      </c>
      <c r="AU617" s="244" t="s">
        <v>82</v>
      </c>
      <c r="AV617" s="14" t="s">
        <v>82</v>
      </c>
      <c r="AW617" s="14" t="s">
        <v>33</v>
      </c>
      <c r="AX617" s="14" t="s">
        <v>72</v>
      </c>
      <c r="AY617" s="244" t="s">
        <v>133</v>
      </c>
    </row>
    <row r="618" s="13" customFormat="1">
      <c r="A618" s="13"/>
      <c r="B618" s="224"/>
      <c r="C618" s="225"/>
      <c r="D618" s="219" t="s">
        <v>144</v>
      </c>
      <c r="E618" s="226" t="s">
        <v>19</v>
      </c>
      <c r="F618" s="227" t="s">
        <v>232</v>
      </c>
      <c r="G618" s="225"/>
      <c r="H618" s="226" t="s">
        <v>19</v>
      </c>
      <c r="I618" s="228"/>
      <c r="J618" s="225"/>
      <c r="K618" s="225"/>
      <c r="L618" s="229"/>
      <c r="M618" s="230"/>
      <c r="N618" s="231"/>
      <c r="O618" s="231"/>
      <c r="P618" s="231"/>
      <c r="Q618" s="231"/>
      <c r="R618" s="231"/>
      <c r="S618" s="231"/>
      <c r="T618" s="232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3" t="s">
        <v>144</v>
      </c>
      <c r="AU618" s="233" t="s">
        <v>82</v>
      </c>
      <c r="AV618" s="13" t="s">
        <v>80</v>
      </c>
      <c r="AW618" s="13" t="s">
        <v>33</v>
      </c>
      <c r="AX618" s="13" t="s">
        <v>72</v>
      </c>
      <c r="AY618" s="233" t="s">
        <v>133</v>
      </c>
    </row>
    <row r="619" s="13" customFormat="1">
      <c r="A619" s="13"/>
      <c r="B619" s="224"/>
      <c r="C619" s="225"/>
      <c r="D619" s="219" t="s">
        <v>144</v>
      </c>
      <c r="E619" s="226" t="s">
        <v>19</v>
      </c>
      <c r="F619" s="227" t="s">
        <v>146</v>
      </c>
      <c r="G619" s="225"/>
      <c r="H619" s="226" t="s">
        <v>19</v>
      </c>
      <c r="I619" s="228"/>
      <c r="J619" s="225"/>
      <c r="K619" s="225"/>
      <c r="L619" s="229"/>
      <c r="M619" s="230"/>
      <c r="N619" s="231"/>
      <c r="O619" s="231"/>
      <c r="P619" s="231"/>
      <c r="Q619" s="231"/>
      <c r="R619" s="231"/>
      <c r="S619" s="231"/>
      <c r="T619" s="232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33" t="s">
        <v>144</v>
      </c>
      <c r="AU619" s="233" t="s">
        <v>82</v>
      </c>
      <c r="AV619" s="13" t="s">
        <v>80</v>
      </c>
      <c r="AW619" s="13" t="s">
        <v>33</v>
      </c>
      <c r="AX619" s="13" t="s">
        <v>72</v>
      </c>
      <c r="AY619" s="233" t="s">
        <v>133</v>
      </c>
    </row>
    <row r="620" s="13" customFormat="1">
      <c r="A620" s="13"/>
      <c r="B620" s="224"/>
      <c r="C620" s="225"/>
      <c r="D620" s="219" t="s">
        <v>144</v>
      </c>
      <c r="E620" s="226" t="s">
        <v>19</v>
      </c>
      <c r="F620" s="227" t="s">
        <v>345</v>
      </c>
      <c r="G620" s="225"/>
      <c r="H620" s="226" t="s">
        <v>19</v>
      </c>
      <c r="I620" s="228"/>
      <c r="J620" s="225"/>
      <c r="K620" s="225"/>
      <c r="L620" s="229"/>
      <c r="M620" s="230"/>
      <c r="N620" s="231"/>
      <c r="O620" s="231"/>
      <c r="P620" s="231"/>
      <c r="Q620" s="231"/>
      <c r="R620" s="231"/>
      <c r="S620" s="231"/>
      <c r="T620" s="232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3" t="s">
        <v>144</v>
      </c>
      <c r="AU620" s="233" t="s">
        <v>82</v>
      </c>
      <c r="AV620" s="13" t="s">
        <v>80</v>
      </c>
      <c r="AW620" s="13" t="s">
        <v>33</v>
      </c>
      <c r="AX620" s="13" t="s">
        <v>72</v>
      </c>
      <c r="AY620" s="233" t="s">
        <v>133</v>
      </c>
    </row>
    <row r="621" s="14" customFormat="1">
      <c r="A621" s="14"/>
      <c r="B621" s="234"/>
      <c r="C621" s="235"/>
      <c r="D621" s="219" t="s">
        <v>144</v>
      </c>
      <c r="E621" s="236" t="s">
        <v>19</v>
      </c>
      <c r="F621" s="237" t="s">
        <v>346</v>
      </c>
      <c r="G621" s="235"/>
      <c r="H621" s="238">
        <v>1.651</v>
      </c>
      <c r="I621" s="239"/>
      <c r="J621" s="235"/>
      <c r="K621" s="235"/>
      <c r="L621" s="240"/>
      <c r="M621" s="241"/>
      <c r="N621" s="242"/>
      <c r="O621" s="242"/>
      <c r="P621" s="242"/>
      <c r="Q621" s="242"/>
      <c r="R621" s="242"/>
      <c r="S621" s="242"/>
      <c r="T621" s="243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44" t="s">
        <v>144</v>
      </c>
      <c r="AU621" s="244" t="s">
        <v>82</v>
      </c>
      <c r="AV621" s="14" t="s">
        <v>82</v>
      </c>
      <c r="AW621" s="14" t="s">
        <v>33</v>
      </c>
      <c r="AX621" s="14" t="s">
        <v>72</v>
      </c>
      <c r="AY621" s="244" t="s">
        <v>133</v>
      </c>
    </row>
    <row r="622" s="13" customFormat="1">
      <c r="A622" s="13"/>
      <c r="B622" s="224"/>
      <c r="C622" s="225"/>
      <c r="D622" s="219" t="s">
        <v>144</v>
      </c>
      <c r="E622" s="226" t="s">
        <v>19</v>
      </c>
      <c r="F622" s="227" t="s">
        <v>232</v>
      </c>
      <c r="G622" s="225"/>
      <c r="H622" s="226" t="s">
        <v>19</v>
      </c>
      <c r="I622" s="228"/>
      <c r="J622" s="225"/>
      <c r="K622" s="225"/>
      <c r="L622" s="229"/>
      <c r="M622" s="230"/>
      <c r="N622" s="231"/>
      <c r="O622" s="231"/>
      <c r="P622" s="231"/>
      <c r="Q622" s="231"/>
      <c r="R622" s="231"/>
      <c r="S622" s="231"/>
      <c r="T622" s="232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3" t="s">
        <v>144</v>
      </c>
      <c r="AU622" s="233" t="s">
        <v>82</v>
      </c>
      <c r="AV622" s="13" t="s">
        <v>80</v>
      </c>
      <c r="AW622" s="13" t="s">
        <v>33</v>
      </c>
      <c r="AX622" s="13" t="s">
        <v>72</v>
      </c>
      <c r="AY622" s="233" t="s">
        <v>133</v>
      </c>
    </row>
    <row r="623" s="13" customFormat="1">
      <c r="A623" s="13"/>
      <c r="B623" s="224"/>
      <c r="C623" s="225"/>
      <c r="D623" s="219" t="s">
        <v>144</v>
      </c>
      <c r="E623" s="226" t="s">
        <v>19</v>
      </c>
      <c r="F623" s="227" t="s">
        <v>146</v>
      </c>
      <c r="G623" s="225"/>
      <c r="H623" s="226" t="s">
        <v>19</v>
      </c>
      <c r="I623" s="228"/>
      <c r="J623" s="225"/>
      <c r="K623" s="225"/>
      <c r="L623" s="229"/>
      <c r="M623" s="230"/>
      <c r="N623" s="231"/>
      <c r="O623" s="231"/>
      <c r="P623" s="231"/>
      <c r="Q623" s="231"/>
      <c r="R623" s="231"/>
      <c r="S623" s="231"/>
      <c r="T623" s="232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3" t="s">
        <v>144</v>
      </c>
      <c r="AU623" s="233" t="s">
        <v>82</v>
      </c>
      <c r="AV623" s="13" t="s">
        <v>80</v>
      </c>
      <c r="AW623" s="13" t="s">
        <v>33</v>
      </c>
      <c r="AX623" s="13" t="s">
        <v>72</v>
      </c>
      <c r="AY623" s="233" t="s">
        <v>133</v>
      </c>
    </row>
    <row r="624" s="13" customFormat="1">
      <c r="A624" s="13"/>
      <c r="B624" s="224"/>
      <c r="C624" s="225"/>
      <c r="D624" s="219" t="s">
        <v>144</v>
      </c>
      <c r="E624" s="226" t="s">
        <v>19</v>
      </c>
      <c r="F624" s="227" t="s">
        <v>347</v>
      </c>
      <c r="G624" s="225"/>
      <c r="H624" s="226" t="s">
        <v>19</v>
      </c>
      <c r="I624" s="228"/>
      <c r="J624" s="225"/>
      <c r="K624" s="225"/>
      <c r="L624" s="229"/>
      <c r="M624" s="230"/>
      <c r="N624" s="231"/>
      <c r="O624" s="231"/>
      <c r="P624" s="231"/>
      <c r="Q624" s="231"/>
      <c r="R624" s="231"/>
      <c r="S624" s="231"/>
      <c r="T624" s="232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3" t="s">
        <v>144</v>
      </c>
      <c r="AU624" s="233" t="s">
        <v>82</v>
      </c>
      <c r="AV624" s="13" t="s">
        <v>80</v>
      </c>
      <c r="AW624" s="13" t="s">
        <v>33</v>
      </c>
      <c r="AX624" s="13" t="s">
        <v>72</v>
      </c>
      <c r="AY624" s="233" t="s">
        <v>133</v>
      </c>
    </row>
    <row r="625" s="14" customFormat="1">
      <c r="A625" s="14"/>
      <c r="B625" s="234"/>
      <c r="C625" s="235"/>
      <c r="D625" s="219" t="s">
        <v>144</v>
      </c>
      <c r="E625" s="236" t="s">
        <v>19</v>
      </c>
      <c r="F625" s="237" t="s">
        <v>348</v>
      </c>
      <c r="G625" s="235"/>
      <c r="H625" s="238">
        <v>1.6519999999999999</v>
      </c>
      <c r="I625" s="239"/>
      <c r="J625" s="235"/>
      <c r="K625" s="235"/>
      <c r="L625" s="240"/>
      <c r="M625" s="241"/>
      <c r="N625" s="242"/>
      <c r="O625" s="242"/>
      <c r="P625" s="242"/>
      <c r="Q625" s="242"/>
      <c r="R625" s="242"/>
      <c r="S625" s="242"/>
      <c r="T625" s="243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44" t="s">
        <v>144</v>
      </c>
      <c r="AU625" s="244" t="s">
        <v>82</v>
      </c>
      <c r="AV625" s="14" t="s">
        <v>82</v>
      </c>
      <c r="AW625" s="14" t="s">
        <v>33</v>
      </c>
      <c r="AX625" s="14" t="s">
        <v>72</v>
      </c>
      <c r="AY625" s="244" t="s">
        <v>133</v>
      </c>
    </row>
    <row r="626" s="13" customFormat="1">
      <c r="A626" s="13"/>
      <c r="B626" s="224"/>
      <c r="C626" s="225"/>
      <c r="D626" s="219" t="s">
        <v>144</v>
      </c>
      <c r="E626" s="226" t="s">
        <v>19</v>
      </c>
      <c r="F626" s="227" t="s">
        <v>232</v>
      </c>
      <c r="G626" s="225"/>
      <c r="H626" s="226" t="s">
        <v>19</v>
      </c>
      <c r="I626" s="228"/>
      <c r="J626" s="225"/>
      <c r="K626" s="225"/>
      <c r="L626" s="229"/>
      <c r="M626" s="230"/>
      <c r="N626" s="231"/>
      <c r="O626" s="231"/>
      <c r="P626" s="231"/>
      <c r="Q626" s="231"/>
      <c r="R626" s="231"/>
      <c r="S626" s="231"/>
      <c r="T626" s="232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33" t="s">
        <v>144</v>
      </c>
      <c r="AU626" s="233" t="s">
        <v>82</v>
      </c>
      <c r="AV626" s="13" t="s">
        <v>80</v>
      </c>
      <c r="AW626" s="13" t="s">
        <v>33</v>
      </c>
      <c r="AX626" s="13" t="s">
        <v>72</v>
      </c>
      <c r="AY626" s="233" t="s">
        <v>133</v>
      </c>
    </row>
    <row r="627" s="13" customFormat="1">
      <c r="A627" s="13"/>
      <c r="B627" s="224"/>
      <c r="C627" s="225"/>
      <c r="D627" s="219" t="s">
        <v>144</v>
      </c>
      <c r="E627" s="226" t="s">
        <v>19</v>
      </c>
      <c r="F627" s="227" t="s">
        <v>146</v>
      </c>
      <c r="G627" s="225"/>
      <c r="H627" s="226" t="s">
        <v>19</v>
      </c>
      <c r="I627" s="228"/>
      <c r="J627" s="225"/>
      <c r="K627" s="225"/>
      <c r="L627" s="229"/>
      <c r="M627" s="230"/>
      <c r="N627" s="231"/>
      <c r="O627" s="231"/>
      <c r="P627" s="231"/>
      <c r="Q627" s="231"/>
      <c r="R627" s="231"/>
      <c r="S627" s="231"/>
      <c r="T627" s="232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33" t="s">
        <v>144</v>
      </c>
      <c r="AU627" s="233" t="s">
        <v>82</v>
      </c>
      <c r="AV627" s="13" t="s">
        <v>80</v>
      </c>
      <c r="AW627" s="13" t="s">
        <v>33</v>
      </c>
      <c r="AX627" s="13" t="s">
        <v>72</v>
      </c>
      <c r="AY627" s="233" t="s">
        <v>133</v>
      </c>
    </row>
    <row r="628" s="13" customFormat="1">
      <c r="A628" s="13"/>
      <c r="B628" s="224"/>
      <c r="C628" s="225"/>
      <c r="D628" s="219" t="s">
        <v>144</v>
      </c>
      <c r="E628" s="226" t="s">
        <v>19</v>
      </c>
      <c r="F628" s="227" t="s">
        <v>343</v>
      </c>
      <c r="G628" s="225"/>
      <c r="H628" s="226" t="s">
        <v>19</v>
      </c>
      <c r="I628" s="228"/>
      <c r="J628" s="225"/>
      <c r="K628" s="225"/>
      <c r="L628" s="229"/>
      <c r="M628" s="230"/>
      <c r="N628" s="231"/>
      <c r="O628" s="231"/>
      <c r="P628" s="231"/>
      <c r="Q628" s="231"/>
      <c r="R628" s="231"/>
      <c r="S628" s="231"/>
      <c r="T628" s="232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33" t="s">
        <v>144</v>
      </c>
      <c r="AU628" s="233" t="s">
        <v>82</v>
      </c>
      <c r="AV628" s="13" t="s">
        <v>80</v>
      </c>
      <c r="AW628" s="13" t="s">
        <v>33</v>
      </c>
      <c r="AX628" s="13" t="s">
        <v>72</v>
      </c>
      <c r="AY628" s="233" t="s">
        <v>133</v>
      </c>
    </row>
    <row r="629" s="14" customFormat="1">
      <c r="A629" s="14"/>
      <c r="B629" s="234"/>
      <c r="C629" s="235"/>
      <c r="D629" s="219" t="s">
        <v>144</v>
      </c>
      <c r="E629" s="236" t="s">
        <v>19</v>
      </c>
      <c r="F629" s="237" t="s">
        <v>349</v>
      </c>
      <c r="G629" s="235"/>
      <c r="H629" s="238">
        <v>43.009999999999998</v>
      </c>
      <c r="I629" s="239"/>
      <c r="J629" s="235"/>
      <c r="K629" s="235"/>
      <c r="L629" s="240"/>
      <c r="M629" s="241"/>
      <c r="N629" s="242"/>
      <c r="O629" s="242"/>
      <c r="P629" s="242"/>
      <c r="Q629" s="242"/>
      <c r="R629" s="242"/>
      <c r="S629" s="242"/>
      <c r="T629" s="243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44" t="s">
        <v>144</v>
      </c>
      <c r="AU629" s="244" t="s">
        <v>82</v>
      </c>
      <c r="AV629" s="14" t="s">
        <v>82</v>
      </c>
      <c r="AW629" s="14" t="s">
        <v>33</v>
      </c>
      <c r="AX629" s="14" t="s">
        <v>72</v>
      </c>
      <c r="AY629" s="244" t="s">
        <v>133</v>
      </c>
    </row>
    <row r="630" s="13" customFormat="1">
      <c r="A630" s="13"/>
      <c r="B630" s="224"/>
      <c r="C630" s="225"/>
      <c r="D630" s="219" t="s">
        <v>144</v>
      </c>
      <c r="E630" s="226" t="s">
        <v>19</v>
      </c>
      <c r="F630" s="227" t="s">
        <v>232</v>
      </c>
      <c r="G630" s="225"/>
      <c r="H630" s="226" t="s">
        <v>19</v>
      </c>
      <c r="I630" s="228"/>
      <c r="J630" s="225"/>
      <c r="K630" s="225"/>
      <c r="L630" s="229"/>
      <c r="M630" s="230"/>
      <c r="N630" s="231"/>
      <c r="O630" s="231"/>
      <c r="P630" s="231"/>
      <c r="Q630" s="231"/>
      <c r="R630" s="231"/>
      <c r="S630" s="231"/>
      <c r="T630" s="232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3" t="s">
        <v>144</v>
      </c>
      <c r="AU630" s="233" t="s">
        <v>82</v>
      </c>
      <c r="AV630" s="13" t="s">
        <v>80</v>
      </c>
      <c r="AW630" s="13" t="s">
        <v>33</v>
      </c>
      <c r="AX630" s="13" t="s">
        <v>72</v>
      </c>
      <c r="AY630" s="233" t="s">
        <v>133</v>
      </c>
    </row>
    <row r="631" s="13" customFormat="1">
      <c r="A631" s="13"/>
      <c r="B631" s="224"/>
      <c r="C631" s="225"/>
      <c r="D631" s="219" t="s">
        <v>144</v>
      </c>
      <c r="E631" s="226" t="s">
        <v>19</v>
      </c>
      <c r="F631" s="227" t="s">
        <v>146</v>
      </c>
      <c r="G631" s="225"/>
      <c r="H631" s="226" t="s">
        <v>19</v>
      </c>
      <c r="I631" s="228"/>
      <c r="J631" s="225"/>
      <c r="K631" s="225"/>
      <c r="L631" s="229"/>
      <c r="M631" s="230"/>
      <c r="N631" s="231"/>
      <c r="O631" s="231"/>
      <c r="P631" s="231"/>
      <c r="Q631" s="231"/>
      <c r="R631" s="231"/>
      <c r="S631" s="231"/>
      <c r="T631" s="232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3" t="s">
        <v>144</v>
      </c>
      <c r="AU631" s="233" t="s">
        <v>82</v>
      </c>
      <c r="AV631" s="13" t="s">
        <v>80</v>
      </c>
      <c r="AW631" s="13" t="s">
        <v>33</v>
      </c>
      <c r="AX631" s="13" t="s">
        <v>72</v>
      </c>
      <c r="AY631" s="233" t="s">
        <v>133</v>
      </c>
    </row>
    <row r="632" s="13" customFormat="1">
      <c r="A632" s="13"/>
      <c r="B632" s="224"/>
      <c r="C632" s="225"/>
      <c r="D632" s="219" t="s">
        <v>144</v>
      </c>
      <c r="E632" s="226" t="s">
        <v>19</v>
      </c>
      <c r="F632" s="227" t="s">
        <v>350</v>
      </c>
      <c r="G632" s="225"/>
      <c r="H632" s="226" t="s">
        <v>19</v>
      </c>
      <c r="I632" s="228"/>
      <c r="J632" s="225"/>
      <c r="K632" s="225"/>
      <c r="L632" s="229"/>
      <c r="M632" s="230"/>
      <c r="N632" s="231"/>
      <c r="O632" s="231"/>
      <c r="P632" s="231"/>
      <c r="Q632" s="231"/>
      <c r="R632" s="231"/>
      <c r="S632" s="231"/>
      <c r="T632" s="232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3" t="s">
        <v>144</v>
      </c>
      <c r="AU632" s="233" t="s">
        <v>82</v>
      </c>
      <c r="AV632" s="13" t="s">
        <v>80</v>
      </c>
      <c r="AW632" s="13" t="s">
        <v>33</v>
      </c>
      <c r="AX632" s="13" t="s">
        <v>72</v>
      </c>
      <c r="AY632" s="233" t="s">
        <v>133</v>
      </c>
    </row>
    <row r="633" s="14" customFormat="1">
      <c r="A633" s="14"/>
      <c r="B633" s="234"/>
      <c r="C633" s="235"/>
      <c r="D633" s="219" t="s">
        <v>144</v>
      </c>
      <c r="E633" s="236" t="s">
        <v>19</v>
      </c>
      <c r="F633" s="237" t="s">
        <v>351</v>
      </c>
      <c r="G633" s="235"/>
      <c r="H633" s="238">
        <v>1.925</v>
      </c>
      <c r="I633" s="239"/>
      <c r="J633" s="235"/>
      <c r="K633" s="235"/>
      <c r="L633" s="240"/>
      <c r="M633" s="241"/>
      <c r="N633" s="242"/>
      <c r="O633" s="242"/>
      <c r="P633" s="242"/>
      <c r="Q633" s="242"/>
      <c r="R633" s="242"/>
      <c r="S633" s="242"/>
      <c r="T633" s="243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44" t="s">
        <v>144</v>
      </c>
      <c r="AU633" s="244" t="s">
        <v>82</v>
      </c>
      <c r="AV633" s="14" t="s">
        <v>82</v>
      </c>
      <c r="AW633" s="14" t="s">
        <v>33</v>
      </c>
      <c r="AX633" s="14" t="s">
        <v>72</v>
      </c>
      <c r="AY633" s="244" t="s">
        <v>133</v>
      </c>
    </row>
    <row r="634" s="13" customFormat="1">
      <c r="A634" s="13"/>
      <c r="B634" s="224"/>
      <c r="C634" s="225"/>
      <c r="D634" s="219" t="s">
        <v>144</v>
      </c>
      <c r="E634" s="226" t="s">
        <v>19</v>
      </c>
      <c r="F634" s="227" t="s">
        <v>232</v>
      </c>
      <c r="G634" s="225"/>
      <c r="H634" s="226" t="s">
        <v>19</v>
      </c>
      <c r="I634" s="228"/>
      <c r="J634" s="225"/>
      <c r="K634" s="225"/>
      <c r="L634" s="229"/>
      <c r="M634" s="230"/>
      <c r="N634" s="231"/>
      <c r="O634" s="231"/>
      <c r="P634" s="231"/>
      <c r="Q634" s="231"/>
      <c r="R634" s="231"/>
      <c r="S634" s="231"/>
      <c r="T634" s="232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3" t="s">
        <v>144</v>
      </c>
      <c r="AU634" s="233" t="s">
        <v>82</v>
      </c>
      <c r="AV634" s="13" t="s">
        <v>80</v>
      </c>
      <c r="AW634" s="13" t="s">
        <v>33</v>
      </c>
      <c r="AX634" s="13" t="s">
        <v>72</v>
      </c>
      <c r="AY634" s="233" t="s">
        <v>133</v>
      </c>
    </row>
    <row r="635" s="13" customFormat="1">
      <c r="A635" s="13"/>
      <c r="B635" s="224"/>
      <c r="C635" s="225"/>
      <c r="D635" s="219" t="s">
        <v>144</v>
      </c>
      <c r="E635" s="226" t="s">
        <v>19</v>
      </c>
      <c r="F635" s="227" t="s">
        <v>146</v>
      </c>
      <c r="G635" s="225"/>
      <c r="H635" s="226" t="s">
        <v>19</v>
      </c>
      <c r="I635" s="228"/>
      <c r="J635" s="225"/>
      <c r="K635" s="225"/>
      <c r="L635" s="229"/>
      <c r="M635" s="230"/>
      <c r="N635" s="231"/>
      <c r="O635" s="231"/>
      <c r="P635" s="231"/>
      <c r="Q635" s="231"/>
      <c r="R635" s="231"/>
      <c r="S635" s="231"/>
      <c r="T635" s="232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3" t="s">
        <v>144</v>
      </c>
      <c r="AU635" s="233" t="s">
        <v>82</v>
      </c>
      <c r="AV635" s="13" t="s">
        <v>80</v>
      </c>
      <c r="AW635" s="13" t="s">
        <v>33</v>
      </c>
      <c r="AX635" s="13" t="s">
        <v>72</v>
      </c>
      <c r="AY635" s="233" t="s">
        <v>133</v>
      </c>
    </row>
    <row r="636" s="13" customFormat="1">
      <c r="A636" s="13"/>
      <c r="B636" s="224"/>
      <c r="C636" s="225"/>
      <c r="D636" s="219" t="s">
        <v>144</v>
      </c>
      <c r="E636" s="226" t="s">
        <v>19</v>
      </c>
      <c r="F636" s="227" t="s">
        <v>352</v>
      </c>
      <c r="G636" s="225"/>
      <c r="H636" s="226" t="s">
        <v>19</v>
      </c>
      <c r="I636" s="228"/>
      <c r="J636" s="225"/>
      <c r="K636" s="225"/>
      <c r="L636" s="229"/>
      <c r="M636" s="230"/>
      <c r="N636" s="231"/>
      <c r="O636" s="231"/>
      <c r="P636" s="231"/>
      <c r="Q636" s="231"/>
      <c r="R636" s="231"/>
      <c r="S636" s="231"/>
      <c r="T636" s="232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33" t="s">
        <v>144</v>
      </c>
      <c r="AU636" s="233" t="s">
        <v>82</v>
      </c>
      <c r="AV636" s="13" t="s">
        <v>80</v>
      </c>
      <c r="AW636" s="13" t="s">
        <v>33</v>
      </c>
      <c r="AX636" s="13" t="s">
        <v>72</v>
      </c>
      <c r="AY636" s="233" t="s">
        <v>133</v>
      </c>
    </row>
    <row r="637" s="14" customFormat="1">
      <c r="A637" s="14"/>
      <c r="B637" s="234"/>
      <c r="C637" s="235"/>
      <c r="D637" s="219" t="s">
        <v>144</v>
      </c>
      <c r="E637" s="236" t="s">
        <v>19</v>
      </c>
      <c r="F637" s="237" t="s">
        <v>353</v>
      </c>
      <c r="G637" s="235"/>
      <c r="H637" s="238">
        <v>1.9239999999999999</v>
      </c>
      <c r="I637" s="239"/>
      <c r="J637" s="235"/>
      <c r="K637" s="235"/>
      <c r="L637" s="240"/>
      <c r="M637" s="241"/>
      <c r="N637" s="242"/>
      <c r="O637" s="242"/>
      <c r="P637" s="242"/>
      <c r="Q637" s="242"/>
      <c r="R637" s="242"/>
      <c r="S637" s="242"/>
      <c r="T637" s="243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44" t="s">
        <v>144</v>
      </c>
      <c r="AU637" s="244" t="s">
        <v>82</v>
      </c>
      <c r="AV637" s="14" t="s">
        <v>82</v>
      </c>
      <c r="AW637" s="14" t="s">
        <v>33</v>
      </c>
      <c r="AX637" s="14" t="s">
        <v>72</v>
      </c>
      <c r="AY637" s="244" t="s">
        <v>133</v>
      </c>
    </row>
    <row r="638" s="13" customFormat="1">
      <c r="A638" s="13"/>
      <c r="B638" s="224"/>
      <c r="C638" s="225"/>
      <c r="D638" s="219" t="s">
        <v>144</v>
      </c>
      <c r="E638" s="226" t="s">
        <v>19</v>
      </c>
      <c r="F638" s="227" t="s">
        <v>232</v>
      </c>
      <c r="G638" s="225"/>
      <c r="H638" s="226" t="s">
        <v>19</v>
      </c>
      <c r="I638" s="228"/>
      <c r="J638" s="225"/>
      <c r="K638" s="225"/>
      <c r="L638" s="229"/>
      <c r="M638" s="230"/>
      <c r="N638" s="231"/>
      <c r="O638" s="231"/>
      <c r="P638" s="231"/>
      <c r="Q638" s="231"/>
      <c r="R638" s="231"/>
      <c r="S638" s="231"/>
      <c r="T638" s="232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3" t="s">
        <v>144</v>
      </c>
      <c r="AU638" s="233" t="s">
        <v>82</v>
      </c>
      <c r="AV638" s="13" t="s">
        <v>80</v>
      </c>
      <c r="AW638" s="13" t="s">
        <v>33</v>
      </c>
      <c r="AX638" s="13" t="s">
        <v>72</v>
      </c>
      <c r="AY638" s="233" t="s">
        <v>133</v>
      </c>
    </row>
    <row r="639" s="13" customFormat="1">
      <c r="A639" s="13"/>
      <c r="B639" s="224"/>
      <c r="C639" s="225"/>
      <c r="D639" s="219" t="s">
        <v>144</v>
      </c>
      <c r="E639" s="226" t="s">
        <v>19</v>
      </c>
      <c r="F639" s="227" t="s">
        <v>146</v>
      </c>
      <c r="G639" s="225"/>
      <c r="H639" s="226" t="s">
        <v>19</v>
      </c>
      <c r="I639" s="228"/>
      <c r="J639" s="225"/>
      <c r="K639" s="225"/>
      <c r="L639" s="229"/>
      <c r="M639" s="230"/>
      <c r="N639" s="231"/>
      <c r="O639" s="231"/>
      <c r="P639" s="231"/>
      <c r="Q639" s="231"/>
      <c r="R639" s="231"/>
      <c r="S639" s="231"/>
      <c r="T639" s="232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3" t="s">
        <v>144</v>
      </c>
      <c r="AU639" s="233" t="s">
        <v>82</v>
      </c>
      <c r="AV639" s="13" t="s">
        <v>80</v>
      </c>
      <c r="AW639" s="13" t="s">
        <v>33</v>
      </c>
      <c r="AX639" s="13" t="s">
        <v>72</v>
      </c>
      <c r="AY639" s="233" t="s">
        <v>133</v>
      </c>
    </row>
    <row r="640" s="13" customFormat="1">
      <c r="A640" s="13"/>
      <c r="B640" s="224"/>
      <c r="C640" s="225"/>
      <c r="D640" s="219" t="s">
        <v>144</v>
      </c>
      <c r="E640" s="226" t="s">
        <v>19</v>
      </c>
      <c r="F640" s="227" t="s">
        <v>354</v>
      </c>
      <c r="G640" s="225"/>
      <c r="H640" s="226" t="s">
        <v>19</v>
      </c>
      <c r="I640" s="228"/>
      <c r="J640" s="225"/>
      <c r="K640" s="225"/>
      <c r="L640" s="229"/>
      <c r="M640" s="230"/>
      <c r="N640" s="231"/>
      <c r="O640" s="231"/>
      <c r="P640" s="231"/>
      <c r="Q640" s="231"/>
      <c r="R640" s="231"/>
      <c r="S640" s="231"/>
      <c r="T640" s="232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33" t="s">
        <v>144</v>
      </c>
      <c r="AU640" s="233" t="s">
        <v>82</v>
      </c>
      <c r="AV640" s="13" t="s">
        <v>80</v>
      </c>
      <c r="AW640" s="13" t="s">
        <v>33</v>
      </c>
      <c r="AX640" s="13" t="s">
        <v>72</v>
      </c>
      <c r="AY640" s="233" t="s">
        <v>133</v>
      </c>
    </row>
    <row r="641" s="14" customFormat="1">
      <c r="A641" s="14"/>
      <c r="B641" s="234"/>
      <c r="C641" s="235"/>
      <c r="D641" s="219" t="s">
        <v>144</v>
      </c>
      <c r="E641" s="236" t="s">
        <v>19</v>
      </c>
      <c r="F641" s="237" t="s">
        <v>355</v>
      </c>
      <c r="G641" s="235"/>
      <c r="H641" s="238">
        <v>1.3859999999999999</v>
      </c>
      <c r="I641" s="239"/>
      <c r="J641" s="235"/>
      <c r="K641" s="235"/>
      <c r="L641" s="240"/>
      <c r="M641" s="241"/>
      <c r="N641" s="242"/>
      <c r="O641" s="242"/>
      <c r="P641" s="242"/>
      <c r="Q641" s="242"/>
      <c r="R641" s="242"/>
      <c r="S641" s="242"/>
      <c r="T641" s="243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44" t="s">
        <v>144</v>
      </c>
      <c r="AU641" s="244" t="s">
        <v>82</v>
      </c>
      <c r="AV641" s="14" t="s">
        <v>82</v>
      </c>
      <c r="AW641" s="14" t="s">
        <v>33</v>
      </c>
      <c r="AX641" s="14" t="s">
        <v>72</v>
      </c>
      <c r="AY641" s="244" t="s">
        <v>133</v>
      </c>
    </row>
    <row r="642" s="13" customFormat="1">
      <c r="A642" s="13"/>
      <c r="B642" s="224"/>
      <c r="C642" s="225"/>
      <c r="D642" s="219" t="s">
        <v>144</v>
      </c>
      <c r="E642" s="226" t="s">
        <v>19</v>
      </c>
      <c r="F642" s="227" t="s">
        <v>232</v>
      </c>
      <c r="G642" s="225"/>
      <c r="H642" s="226" t="s">
        <v>19</v>
      </c>
      <c r="I642" s="228"/>
      <c r="J642" s="225"/>
      <c r="K642" s="225"/>
      <c r="L642" s="229"/>
      <c r="M642" s="230"/>
      <c r="N642" s="231"/>
      <c r="O642" s="231"/>
      <c r="P642" s="231"/>
      <c r="Q642" s="231"/>
      <c r="R642" s="231"/>
      <c r="S642" s="231"/>
      <c r="T642" s="232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3" t="s">
        <v>144</v>
      </c>
      <c r="AU642" s="233" t="s">
        <v>82</v>
      </c>
      <c r="AV642" s="13" t="s">
        <v>80</v>
      </c>
      <c r="AW642" s="13" t="s">
        <v>33</v>
      </c>
      <c r="AX642" s="13" t="s">
        <v>72</v>
      </c>
      <c r="AY642" s="233" t="s">
        <v>133</v>
      </c>
    </row>
    <row r="643" s="13" customFormat="1">
      <c r="A643" s="13"/>
      <c r="B643" s="224"/>
      <c r="C643" s="225"/>
      <c r="D643" s="219" t="s">
        <v>144</v>
      </c>
      <c r="E643" s="226" t="s">
        <v>19</v>
      </c>
      <c r="F643" s="227" t="s">
        <v>146</v>
      </c>
      <c r="G643" s="225"/>
      <c r="H643" s="226" t="s">
        <v>19</v>
      </c>
      <c r="I643" s="228"/>
      <c r="J643" s="225"/>
      <c r="K643" s="225"/>
      <c r="L643" s="229"/>
      <c r="M643" s="230"/>
      <c r="N643" s="231"/>
      <c r="O643" s="231"/>
      <c r="P643" s="231"/>
      <c r="Q643" s="231"/>
      <c r="R643" s="231"/>
      <c r="S643" s="231"/>
      <c r="T643" s="232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3" t="s">
        <v>144</v>
      </c>
      <c r="AU643" s="233" t="s">
        <v>82</v>
      </c>
      <c r="AV643" s="13" t="s">
        <v>80</v>
      </c>
      <c r="AW643" s="13" t="s">
        <v>33</v>
      </c>
      <c r="AX643" s="13" t="s">
        <v>72</v>
      </c>
      <c r="AY643" s="233" t="s">
        <v>133</v>
      </c>
    </row>
    <row r="644" s="13" customFormat="1">
      <c r="A644" s="13"/>
      <c r="B644" s="224"/>
      <c r="C644" s="225"/>
      <c r="D644" s="219" t="s">
        <v>144</v>
      </c>
      <c r="E644" s="226" t="s">
        <v>19</v>
      </c>
      <c r="F644" s="227" t="s">
        <v>354</v>
      </c>
      <c r="G644" s="225"/>
      <c r="H644" s="226" t="s">
        <v>19</v>
      </c>
      <c r="I644" s="228"/>
      <c r="J644" s="225"/>
      <c r="K644" s="225"/>
      <c r="L644" s="229"/>
      <c r="M644" s="230"/>
      <c r="N644" s="231"/>
      <c r="O644" s="231"/>
      <c r="P644" s="231"/>
      <c r="Q644" s="231"/>
      <c r="R644" s="231"/>
      <c r="S644" s="231"/>
      <c r="T644" s="232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3" t="s">
        <v>144</v>
      </c>
      <c r="AU644" s="233" t="s">
        <v>82</v>
      </c>
      <c r="AV644" s="13" t="s">
        <v>80</v>
      </c>
      <c r="AW644" s="13" t="s">
        <v>33</v>
      </c>
      <c r="AX644" s="13" t="s">
        <v>72</v>
      </c>
      <c r="AY644" s="233" t="s">
        <v>133</v>
      </c>
    </row>
    <row r="645" s="14" customFormat="1">
      <c r="A645" s="14"/>
      <c r="B645" s="234"/>
      <c r="C645" s="235"/>
      <c r="D645" s="219" t="s">
        <v>144</v>
      </c>
      <c r="E645" s="236" t="s">
        <v>19</v>
      </c>
      <c r="F645" s="237" t="s">
        <v>355</v>
      </c>
      <c r="G645" s="235"/>
      <c r="H645" s="238">
        <v>1.3859999999999999</v>
      </c>
      <c r="I645" s="239"/>
      <c r="J645" s="235"/>
      <c r="K645" s="235"/>
      <c r="L645" s="240"/>
      <c r="M645" s="241"/>
      <c r="N645" s="242"/>
      <c r="O645" s="242"/>
      <c r="P645" s="242"/>
      <c r="Q645" s="242"/>
      <c r="R645" s="242"/>
      <c r="S645" s="242"/>
      <c r="T645" s="243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44" t="s">
        <v>144</v>
      </c>
      <c r="AU645" s="244" t="s">
        <v>82</v>
      </c>
      <c r="AV645" s="14" t="s">
        <v>82</v>
      </c>
      <c r="AW645" s="14" t="s">
        <v>33</v>
      </c>
      <c r="AX645" s="14" t="s">
        <v>72</v>
      </c>
      <c r="AY645" s="244" t="s">
        <v>133</v>
      </c>
    </row>
    <row r="646" s="13" customFormat="1">
      <c r="A646" s="13"/>
      <c r="B646" s="224"/>
      <c r="C646" s="225"/>
      <c r="D646" s="219" t="s">
        <v>144</v>
      </c>
      <c r="E646" s="226" t="s">
        <v>19</v>
      </c>
      <c r="F646" s="227" t="s">
        <v>232</v>
      </c>
      <c r="G646" s="225"/>
      <c r="H646" s="226" t="s">
        <v>19</v>
      </c>
      <c r="I646" s="228"/>
      <c r="J646" s="225"/>
      <c r="K646" s="225"/>
      <c r="L646" s="229"/>
      <c r="M646" s="230"/>
      <c r="N646" s="231"/>
      <c r="O646" s="231"/>
      <c r="P646" s="231"/>
      <c r="Q646" s="231"/>
      <c r="R646" s="231"/>
      <c r="S646" s="231"/>
      <c r="T646" s="232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33" t="s">
        <v>144</v>
      </c>
      <c r="AU646" s="233" t="s">
        <v>82</v>
      </c>
      <c r="AV646" s="13" t="s">
        <v>80</v>
      </c>
      <c r="AW646" s="13" t="s">
        <v>33</v>
      </c>
      <c r="AX646" s="13" t="s">
        <v>72</v>
      </c>
      <c r="AY646" s="233" t="s">
        <v>133</v>
      </c>
    </row>
    <row r="647" s="13" customFormat="1">
      <c r="A647" s="13"/>
      <c r="B647" s="224"/>
      <c r="C647" s="225"/>
      <c r="D647" s="219" t="s">
        <v>144</v>
      </c>
      <c r="E647" s="226" t="s">
        <v>19</v>
      </c>
      <c r="F647" s="227" t="s">
        <v>146</v>
      </c>
      <c r="G647" s="225"/>
      <c r="H647" s="226" t="s">
        <v>19</v>
      </c>
      <c r="I647" s="228"/>
      <c r="J647" s="225"/>
      <c r="K647" s="225"/>
      <c r="L647" s="229"/>
      <c r="M647" s="230"/>
      <c r="N647" s="231"/>
      <c r="O647" s="231"/>
      <c r="P647" s="231"/>
      <c r="Q647" s="231"/>
      <c r="R647" s="231"/>
      <c r="S647" s="231"/>
      <c r="T647" s="232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33" t="s">
        <v>144</v>
      </c>
      <c r="AU647" s="233" t="s">
        <v>82</v>
      </c>
      <c r="AV647" s="13" t="s">
        <v>80</v>
      </c>
      <c r="AW647" s="13" t="s">
        <v>33</v>
      </c>
      <c r="AX647" s="13" t="s">
        <v>72</v>
      </c>
      <c r="AY647" s="233" t="s">
        <v>133</v>
      </c>
    </row>
    <row r="648" s="13" customFormat="1">
      <c r="A648" s="13"/>
      <c r="B648" s="224"/>
      <c r="C648" s="225"/>
      <c r="D648" s="219" t="s">
        <v>144</v>
      </c>
      <c r="E648" s="226" t="s">
        <v>19</v>
      </c>
      <c r="F648" s="227" t="s">
        <v>343</v>
      </c>
      <c r="G648" s="225"/>
      <c r="H648" s="226" t="s">
        <v>19</v>
      </c>
      <c r="I648" s="228"/>
      <c r="J648" s="225"/>
      <c r="K648" s="225"/>
      <c r="L648" s="229"/>
      <c r="M648" s="230"/>
      <c r="N648" s="231"/>
      <c r="O648" s="231"/>
      <c r="P648" s="231"/>
      <c r="Q648" s="231"/>
      <c r="R648" s="231"/>
      <c r="S648" s="231"/>
      <c r="T648" s="232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3" t="s">
        <v>144</v>
      </c>
      <c r="AU648" s="233" t="s">
        <v>82</v>
      </c>
      <c r="AV648" s="13" t="s">
        <v>80</v>
      </c>
      <c r="AW648" s="13" t="s">
        <v>33</v>
      </c>
      <c r="AX648" s="13" t="s">
        <v>72</v>
      </c>
      <c r="AY648" s="233" t="s">
        <v>133</v>
      </c>
    </row>
    <row r="649" s="14" customFormat="1">
      <c r="A649" s="14"/>
      <c r="B649" s="234"/>
      <c r="C649" s="235"/>
      <c r="D649" s="219" t="s">
        <v>144</v>
      </c>
      <c r="E649" s="236" t="s">
        <v>19</v>
      </c>
      <c r="F649" s="237" t="s">
        <v>356</v>
      </c>
      <c r="G649" s="235"/>
      <c r="H649" s="238">
        <v>60.719999999999999</v>
      </c>
      <c r="I649" s="239"/>
      <c r="J649" s="235"/>
      <c r="K649" s="235"/>
      <c r="L649" s="240"/>
      <c r="M649" s="241"/>
      <c r="N649" s="242"/>
      <c r="O649" s="242"/>
      <c r="P649" s="242"/>
      <c r="Q649" s="242"/>
      <c r="R649" s="242"/>
      <c r="S649" s="242"/>
      <c r="T649" s="243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44" t="s">
        <v>144</v>
      </c>
      <c r="AU649" s="244" t="s">
        <v>82</v>
      </c>
      <c r="AV649" s="14" t="s">
        <v>82</v>
      </c>
      <c r="AW649" s="14" t="s">
        <v>33</v>
      </c>
      <c r="AX649" s="14" t="s">
        <v>72</v>
      </c>
      <c r="AY649" s="244" t="s">
        <v>133</v>
      </c>
    </row>
    <row r="650" s="13" customFormat="1">
      <c r="A650" s="13"/>
      <c r="B650" s="224"/>
      <c r="C650" s="225"/>
      <c r="D650" s="219" t="s">
        <v>144</v>
      </c>
      <c r="E650" s="226" t="s">
        <v>19</v>
      </c>
      <c r="F650" s="227" t="s">
        <v>232</v>
      </c>
      <c r="G650" s="225"/>
      <c r="H650" s="226" t="s">
        <v>19</v>
      </c>
      <c r="I650" s="228"/>
      <c r="J650" s="225"/>
      <c r="K650" s="225"/>
      <c r="L650" s="229"/>
      <c r="M650" s="230"/>
      <c r="N650" s="231"/>
      <c r="O650" s="231"/>
      <c r="P650" s="231"/>
      <c r="Q650" s="231"/>
      <c r="R650" s="231"/>
      <c r="S650" s="231"/>
      <c r="T650" s="232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33" t="s">
        <v>144</v>
      </c>
      <c r="AU650" s="233" t="s">
        <v>82</v>
      </c>
      <c r="AV650" s="13" t="s">
        <v>80</v>
      </c>
      <c r="AW650" s="13" t="s">
        <v>33</v>
      </c>
      <c r="AX650" s="13" t="s">
        <v>72</v>
      </c>
      <c r="AY650" s="233" t="s">
        <v>133</v>
      </c>
    </row>
    <row r="651" s="13" customFormat="1">
      <c r="A651" s="13"/>
      <c r="B651" s="224"/>
      <c r="C651" s="225"/>
      <c r="D651" s="219" t="s">
        <v>144</v>
      </c>
      <c r="E651" s="226" t="s">
        <v>19</v>
      </c>
      <c r="F651" s="227" t="s">
        <v>146</v>
      </c>
      <c r="G651" s="225"/>
      <c r="H651" s="226" t="s">
        <v>19</v>
      </c>
      <c r="I651" s="228"/>
      <c r="J651" s="225"/>
      <c r="K651" s="225"/>
      <c r="L651" s="229"/>
      <c r="M651" s="230"/>
      <c r="N651" s="231"/>
      <c r="O651" s="231"/>
      <c r="P651" s="231"/>
      <c r="Q651" s="231"/>
      <c r="R651" s="231"/>
      <c r="S651" s="231"/>
      <c r="T651" s="232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33" t="s">
        <v>144</v>
      </c>
      <c r="AU651" s="233" t="s">
        <v>82</v>
      </c>
      <c r="AV651" s="13" t="s">
        <v>80</v>
      </c>
      <c r="AW651" s="13" t="s">
        <v>33</v>
      </c>
      <c r="AX651" s="13" t="s">
        <v>72</v>
      </c>
      <c r="AY651" s="233" t="s">
        <v>133</v>
      </c>
    </row>
    <row r="652" s="13" customFormat="1">
      <c r="A652" s="13"/>
      <c r="B652" s="224"/>
      <c r="C652" s="225"/>
      <c r="D652" s="219" t="s">
        <v>144</v>
      </c>
      <c r="E652" s="226" t="s">
        <v>19</v>
      </c>
      <c r="F652" s="227" t="s">
        <v>357</v>
      </c>
      <c r="G652" s="225"/>
      <c r="H652" s="226" t="s">
        <v>19</v>
      </c>
      <c r="I652" s="228"/>
      <c r="J652" s="225"/>
      <c r="K652" s="225"/>
      <c r="L652" s="229"/>
      <c r="M652" s="230"/>
      <c r="N652" s="231"/>
      <c r="O652" s="231"/>
      <c r="P652" s="231"/>
      <c r="Q652" s="231"/>
      <c r="R652" s="231"/>
      <c r="S652" s="231"/>
      <c r="T652" s="232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3" t="s">
        <v>144</v>
      </c>
      <c r="AU652" s="233" t="s">
        <v>82</v>
      </c>
      <c r="AV652" s="13" t="s">
        <v>80</v>
      </c>
      <c r="AW652" s="13" t="s">
        <v>33</v>
      </c>
      <c r="AX652" s="13" t="s">
        <v>72</v>
      </c>
      <c r="AY652" s="233" t="s">
        <v>133</v>
      </c>
    </row>
    <row r="653" s="14" customFormat="1">
      <c r="A653" s="14"/>
      <c r="B653" s="234"/>
      <c r="C653" s="235"/>
      <c r="D653" s="219" t="s">
        <v>144</v>
      </c>
      <c r="E653" s="236" t="s">
        <v>19</v>
      </c>
      <c r="F653" s="237" t="s">
        <v>358</v>
      </c>
      <c r="G653" s="235"/>
      <c r="H653" s="238">
        <v>1.46</v>
      </c>
      <c r="I653" s="239"/>
      <c r="J653" s="235"/>
      <c r="K653" s="235"/>
      <c r="L653" s="240"/>
      <c r="M653" s="241"/>
      <c r="N653" s="242"/>
      <c r="O653" s="242"/>
      <c r="P653" s="242"/>
      <c r="Q653" s="242"/>
      <c r="R653" s="242"/>
      <c r="S653" s="242"/>
      <c r="T653" s="243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44" t="s">
        <v>144</v>
      </c>
      <c r="AU653" s="244" t="s">
        <v>82</v>
      </c>
      <c r="AV653" s="14" t="s">
        <v>82</v>
      </c>
      <c r="AW653" s="14" t="s">
        <v>33</v>
      </c>
      <c r="AX653" s="14" t="s">
        <v>72</v>
      </c>
      <c r="AY653" s="244" t="s">
        <v>133</v>
      </c>
    </row>
    <row r="654" s="13" customFormat="1">
      <c r="A654" s="13"/>
      <c r="B654" s="224"/>
      <c r="C654" s="225"/>
      <c r="D654" s="219" t="s">
        <v>144</v>
      </c>
      <c r="E654" s="226" t="s">
        <v>19</v>
      </c>
      <c r="F654" s="227" t="s">
        <v>232</v>
      </c>
      <c r="G654" s="225"/>
      <c r="H654" s="226" t="s">
        <v>19</v>
      </c>
      <c r="I654" s="228"/>
      <c r="J654" s="225"/>
      <c r="K654" s="225"/>
      <c r="L654" s="229"/>
      <c r="M654" s="230"/>
      <c r="N654" s="231"/>
      <c r="O654" s="231"/>
      <c r="P654" s="231"/>
      <c r="Q654" s="231"/>
      <c r="R654" s="231"/>
      <c r="S654" s="231"/>
      <c r="T654" s="232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33" t="s">
        <v>144</v>
      </c>
      <c r="AU654" s="233" t="s">
        <v>82</v>
      </c>
      <c r="AV654" s="13" t="s">
        <v>80</v>
      </c>
      <c r="AW654" s="13" t="s">
        <v>33</v>
      </c>
      <c r="AX654" s="13" t="s">
        <v>72</v>
      </c>
      <c r="AY654" s="233" t="s">
        <v>133</v>
      </c>
    </row>
    <row r="655" s="13" customFormat="1">
      <c r="A655" s="13"/>
      <c r="B655" s="224"/>
      <c r="C655" s="225"/>
      <c r="D655" s="219" t="s">
        <v>144</v>
      </c>
      <c r="E655" s="226" t="s">
        <v>19</v>
      </c>
      <c r="F655" s="227" t="s">
        <v>146</v>
      </c>
      <c r="G655" s="225"/>
      <c r="H655" s="226" t="s">
        <v>19</v>
      </c>
      <c r="I655" s="228"/>
      <c r="J655" s="225"/>
      <c r="K655" s="225"/>
      <c r="L655" s="229"/>
      <c r="M655" s="230"/>
      <c r="N655" s="231"/>
      <c r="O655" s="231"/>
      <c r="P655" s="231"/>
      <c r="Q655" s="231"/>
      <c r="R655" s="231"/>
      <c r="S655" s="231"/>
      <c r="T655" s="232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33" t="s">
        <v>144</v>
      </c>
      <c r="AU655" s="233" t="s">
        <v>82</v>
      </c>
      <c r="AV655" s="13" t="s">
        <v>80</v>
      </c>
      <c r="AW655" s="13" t="s">
        <v>33</v>
      </c>
      <c r="AX655" s="13" t="s">
        <v>72</v>
      </c>
      <c r="AY655" s="233" t="s">
        <v>133</v>
      </c>
    </row>
    <row r="656" s="13" customFormat="1">
      <c r="A656" s="13"/>
      <c r="B656" s="224"/>
      <c r="C656" s="225"/>
      <c r="D656" s="219" t="s">
        <v>144</v>
      </c>
      <c r="E656" s="226" t="s">
        <v>19</v>
      </c>
      <c r="F656" s="227" t="s">
        <v>343</v>
      </c>
      <c r="G656" s="225"/>
      <c r="H656" s="226" t="s">
        <v>19</v>
      </c>
      <c r="I656" s="228"/>
      <c r="J656" s="225"/>
      <c r="K656" s="225"/>
      <c r="L656" s="229"/>
      <c r="M656" s="230"/>
      <c r="N656" s="231"/>
      <c r="O656" s="231"/>
      <c r="P656" s="231"/>
      <c r="Q656" s="231"/>
      <c r="R656" s="231"/>
      <c r="S656" s="231"/>
      <c r="T656" s="232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33" t="s">
        <v>144</v>
      </c>
      <c r="AU656" s="233" t="s">
        <v>82</v>
      </c>
      <c r="AV656" s="13" t="s">
        <v>80</v>
      </c>
      <c r="AW656" s="13" t="s">
        <v>33</v>
      </c>
      <c r="AX656" s="13" t="s">
        <v>72</v>
      </c>
      <c r="AY656" s="233" t="s">
        <v>133</v>
      </c>
    </row>
    <row r="657" s="14" customFormat="1">
      <c r="A657" s="14"/>
      <c r="B657" s="234"/>
      <c r="C657" s="235"/>
      <c r="D657" s="219" t="s">
        <v>144</v>
      </c>
      <c r="E657" s="236" t="s">
        <v>19</v>
      </c>
      <c r="F657" s="237" t="s">
        <v>359</v>
      </c>
      <c r="G657" s="235"/>
      <c r="H657" s="238">
        <v>20.239999999999998</v>
      </c>
      <c r="I657" s="239"/>
      <c r="J657" s="235"/>
      <c r="K657" s="235"/>
      <c r="L657" s="240"/>
      <c r="M657" s="241"/>
      <c r="N657" s="242"/>
      <c r="O657" s="242"/>
      <c r="P657" s="242"/>
      <c r="Q657" s="242"/>
      <c r="R657" s="242"/>
      <c r="S657" s="242"/>
      <c r="T657" s="243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44" t="s">
        <v>144</v>
      </c>
      <c r="AU657" s="244" t="s">
        <v>82</v>
      </c>
      <c r="AV657" s="14" t="s">
        <v>82</v>
      </c>
      <c r="AW657" s="14" t="s">
        <v>33</v>
      </c>
      <c r="AX657" s="14" t="s">
        <v>72</v>
      </c>
      <c r="AY657" s="244" t="s">
        <v>133</v>
      </c>
    </row>
    <row r="658" s="15" customFormat="1">
      <c r="A658" s="15"/>
      <c r="B658" s="245"/>
      <c r="C658" s="246"/>
      <c r="D658" s="219" t="s">
        <v>144</v>
      </c>
      <c r="E658" s="247" t="s">
        <v>19</v>
      </c>
      <c r="F658" s="248" t="s">
        <v>149</v>
      </c>
      <c r="G658" s="246"/>
      <c r="H658" s="249">
        <v>206.22</v>
      </c>
      <c r="I658" s="250"/>
      <c r="J658" s="246"/>
      <c r="K658" s="246"/>
      <c r="L658" s="251"/>
      <c r="M658" s="252"/>
      <c r="N658" s="253"/>
      <c r="O658" s="253"/>
      <c r="P658" s="253"/>
      <c r="Q658" s="253"/>
      <c r="R658" s="253"/>
      <c r="S658" s="253"/>
      <c r="T658" s="254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T658" s="255" t="s">
        <v>144</v>
      </c>
      <c r="AU658" s="255" t="s">
        <v>82</v>
      </c>
      <c r="AV658" s="15" t="s">
        <v>140</v>
      </c>
      <c r="AW658" s="15" t="s">
        <v>33</v>
      </c>
      <c r="AX658" s="15" t="s">
        <v>80</v>
      </c>
      <c r="AY658" s="255" t="s">
        <v>133</v>
      </c>
    </row>
    <row r="659" s="2" customFormat="1" ht="16.5" customHeight="1">
      <c r="A659" s="40"/>
      <c r="B659" s="41"/>
      <c r="C659" s="270" t="s">
        <v>279</v>
      </c>
      <c r="D659" s="270" t="s">
        <v>286</v>
      </c>
      <c r="E659" s="271" t="s">
        <v>365</v>
      </c>
      <c r="F659" s="272" t="s">
        <v>366</v>
      </c>
      <c r="G659" s="273" t="s">
        <v>152</v>
      </c>
      <c r="H659" s="274">
        <v>312</v>
      </c>
      <c r="I659" s="275"/>
      <c r="J659" s="276">
        <f>ROUND(I659*H659,2)</f>
        <v>0</v>
      </c>
      <c r="K659" s="272" t="s">
        <v>19</v>
      </c>
      <c r="L659" s="277"/>
      <c r="M659" s="278" t="s">
        <v>19</v>
      </c>
      <c r="N659" s="279" t="s">
        <v>43</v>
      </c>
      <c r="O659" s="86"/>
      <c r="P659" s="215">
        <f>O659*H659</f>
        <v>0</v>
      </c>
      <c r="Q659" s="215">
        <v>0.00010000000000000001</v>
      </c>
      <c r="R659" s="215">
        <f>Q659*H659</f>
        <v>0.031200000000000002</v>
      </c>
      <c r="S659" s="215">
        <v>0</v>
      </c>
      <c r="T659" s="216">
        <f>S659*H659</f>
        <v>0</v>
      </c>
      <c r="U659" s="40"/>
      <c r="V659" s="40"/>
      <c r="W659" s="40"/>
      <c r="X659" s="40"/>
      <c r="Y659" s="40"/>
      <c r="Z659" s="40"/>
      <c r="AA659" s="40"/>
      <c r="AB659" s="40"/>
      <c r="AC659" s="40"/>
      <c r="AD659" s="40"/>
      <c r="AE659" s="40"/>
      <c r="AR659" s="217" t="s">
        <v>197</v>
      </c>
      <c r="AT659" s="217" t="s">
        <v>286</v>
      </c>
      <c r="AU659" s="217" t="s">
        <v>82</v>
      </c>
      <c r="AY659" s="19" t="s">
        <v>133</v>
      </c>
      <c r="BE659" s="218">
        <f>IF(N659="základní",J659,0)</f>
        <v>0</v>
      </c>
      <c r="BF659" s="218">
        <f>IF(N659="snížená",J659,0)</f>
        <v>0</v>
      </c>
      <c r="BG659" s="218">
        <f>IF(N659="zákl. přenesená",J659,0)</f>
        <v>0</v>
      </c>
      <c r="BH659" s="218">
        <f>IF(N659="sníž. přenesená",J659,0)</f>
        <v>0</v>
      </c>
      <c r="BI659" s="218">
        <f>IF(N659="nulová",J659,0)</f>
        <v>0</v>
      </c>
      <c r="BJ659" s="19" t="s">
        <v>80</v>
      </c>
      <c r="BK659" s="218">
        <f>ROUND(I659*H659,2)</f>
        <v>0</v>
      </c>
      <c r="BL659" s="19" t="s">
        <v>140</v>
      </c>
      <c r="BM659" s="217" t="s">
        <v>367</v>
      </c>
    </row>
    <row r="660" s="2" customFormat="1">
      <c r="A660" s="40"/>
      <c r="B660" s="41"/>
      <c r="C660" s="42"/>
      <c r="D660" s="219" t="s">
        <v>142</v>
      </c>
      <c r="E660" s="42"/>
      <c r="F660" s="220" t="s">
        <v>366</v>
      </c>
      <c r="G660" s="42"/>
      <c r="H660" s="42"/>
      <c r="I660" s="221"/>
      <c r="J660" s="42"/>
      <c r="K660" s="42"/>
      <c r="L660" s="46"/>
      <c r="M660" s="222"/>
      <c r="N660" s="223"/>
      <c r="O660" s="86"/>
      <c r="P660" s="86"/>
      <c r="Q660" s="86"/>
      <c r="R660" s="86"/>
      <c r="S660" s="86"/>
      <c r="T660" s="87"/>
      <c r="U660" s="40"/>
      <c r="V660" s="40"/>
      <c r="W660" s="40"/>
      <c r="X660" s="40"/>
      <c r="Y660" s="40"/>
      <c r="Z660" s="40"/>
      <c r="AA660" s="40"/>
      <c r="AB660" s="40"/>
      <c r="AC660" s="40"/>
      <c r="AD660" s="40"/>
      <c r="AE660" s="40"/>
      <c r="AT660" s="19" t="s">
        <v>142</v>
      </c>
      <c r="AU660" s="19" t="s">
        <v>82</v>
      </c>
    </row>
    <row r="661" s="13" customFormat="1">
      <c r="A661" s="13"/>
      <c r="B661" s="224"/>
      <c r="C661" s="225"/>
      <c r="D661" s="219" t="s">
        <v>144</v>
      </c>
      <c r="E661" s="226" t="s">
        <v>19</v>
      </c>
      <c r="F661" s="227" t="s">
        <v>366</v>
      </c>
      <c r="G661" s="225"/>
      <c r="H661" s="226" t="s">
        <v>19</v>
      </c>
      <c r="I661" s="228"/>
      <c r="J661" s="225"/>
      <c r="K661" s="225"/>
      <c r="L661" s="229"/>
      <c r="M661" s="230"/>
      <c r="N661" s="231"/>
      <c r="O661" s="231"/>
      <c r="P661" s="231"/>
      <c r="Q661" s="231"/>
      <c r="R661" s="231"/>
      <c r="S661" s="231"/>
      <c r="T661" s="232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33" t="s">
        <v>144</v>
      </c>
      <c r="AU661" s="233" t="s">
        <v>82</v>
      </c>
      <c r="AV661" s="13" t="s">
        <v>80</v>
      </c>
      <c r="AW661" s="13" t="s">
        <v>33</v>
      </c>
      <c r="AX661" s="13" t="s">
        <v>72</v>
      </c>
      <c r="AY661" s="233" t="s">
        <v>133</v>
      </c>
    </row>
    <row r="662" s="14" customFormat="1">
      <c r="A662" s="14"/>
      <c r="B662" s="234"/>
      <c r="C662" s="235"/>
      <c r="D662" s="219" t="s">
        <v>144</v>
      </c>
      <c r="E662" s="236" t="s">
        <v>19</v>
      </c>
      <c r="F662" s="237" t="s">
        <v>368</v>
      </c>
      <c r="G662" s="235"/>
      <c r="H662" s="238">
        <v>312</v>
      </c>
      <c r="I662" s="239"/>
      <c r="J662" s="235"/>
      <c r="K662" s="235"/>
      <c r="L662" s="240"/>
      <c r="M662" s="241"/>
      <c r="N662" s="242"/>
      <c r="O662" s="242"/>
      <c r="P662" s="242"/>
      <c r="Q662" s="242"/>
      <c r="R662" s="242"/>
      <c r="S662" s="242"/>
      <c r="T662" s="243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44" t="s">
        <v>144</v>
      </c>
      <c r="AU662" s="244" t="s">
        <v>82</v>
      </c>
      <c r="AV662" s="14" t="s">
        <v>82</v>
      </c>
      <c r="AW662" s="14" t="s">
        <v>33</v>
      </c>
      <c r="AX662" s="14" t="s">
        <v>72</v>
      </c>
      <c r="AY662" s="244" t="s">
        <v>133</v>
      </c>
    </row>
    <row r="663" s="15" customFormat="1">
      <c r="A663" s="15"/>
      <c r="B663" s="245"/>
      <c r="C663" s="246"/>
      <c r="D663" s="219" t="s">
        <v>144</v>
      </c>
      <c r="E663" s="247" t="s">
        <v>19</v>
      </c>
      <c r="F663" s="248" t="s">
        <v>149</v>
      </c>
      <c r="G663" s="246"/>
      <c r="H663" s="249">
        <v>312</v>
      </c>
      <c r="I663" s="250"/>
      <c r="J663" s="246"/>
      <c r="K663" s="246"/>
      <c r="L663" s="251"/>
      <c r="M663" s="252"/>
      <c r="N663" s="253"/>
      <c r="O663" s="253"/>
      <c r="P663" s="253"/>
      <c r="Q663" s="253"/>
      <c r="R663" s="253"/>
      <c r="S663" s="253"/>
      <c r="T663" s="254"/>
      <c r="U663" s="15"/>
      <c r="V663" s="15"/>
      <c r="W663" s="15"/>
      <c r="X663" s="15"/>
      <c r="Y663" s="15"/>
      <c r="Z663" s="15"/>
      <c r="AA663" s="15"/>
      <c r="AB663" s="15"/>
      <c r="AC663" s="15"/>
      <c r="AD663" s="15"/>
      <c r="AE663" s="15"/>
      <c r="AT663" s="255" t="s">
        <v>144</v>
      </c>
      <c r="AU663" s="255" t="s">
        <v>82</v>
      </c>
      <c r="AV663" s="15" t="s">
        <v>140</v>
      </c>
      <c r="AW663" s="15" t="s">
        <v>33</v>
      </c>
      <c r="AX663" s="15" t="s">
        <v>80</v>
      </c>
      <c r="AY663" s="255" t="s">
        <v>133</v>
      </c>
    </row>
    <row r="664" s="2" customFormat="1" ht="16.5" customHeight="1">
      <c r="A664" s="40"/>
      <c r="B664" s="41"/>
      <c r="C664" s="270" t="s">
        <v>7</v>
      </c>
      <c r="D664" s="270" t="s">
        <v>286</v>
      </c>
      <c r="E664" s="271" t="s">
        <v>369</v>
      </c>
      <c r="F664" s="272" t="s">
        <v>370</v>
      </c>
      <c r="G664" s="273" t="s">
        <v>152</v>
      </c>
      <c r="H664" s="274">
        <v>16</v>
      </c>
      <c r="I664" s="275"/>
      <c r="J664" s="276">
        <f>ROUND(I664*H664,2)</f>
        <v>0</v>
      </c>
      <c r="K664" s="272" t="s">
        <v>19</v>
      </c>
      <c r="L664" s="277"/>
      <c r="M664" s="278" t="s">
        <v>19</v>
      </c>
      <c r="N664" s="279" t="s">
        <v>43</v>
      </c>
      <c r="O664" s="86"/>
      <c r="P664" s="215">
        <f>O664*H664</f>
        <v>0</v>
      </c>
      <c r="Q664" s="215">
        <v>0.00010000000000000001</v>
      </c>
      <c r="R664" s="215">
        <f>Q664*H664</f>
        <v>0.0016000000000000001</v>
      </c>
      <c r="S664" s="215">
        <v>0</v>
      </c>
      <c r="T664" s="216">
        <f>S664*H664</f>
        <v>0</v>
      </c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R664" s="217" t="s">
        <v>197</v>
      </c>
      <c r="AT664" s="217" t="s">
        <v>286</v>
      </c>
      <c r="AU664" s="217" t="s">
        <v>82</v>
      </c>
      <c r="AY664" s="19" t="s">
        <v>133</v>
      </c>
      <c r="BE664" s="218">
        <f>IF(N664="základní",J664,0)</f>
        <v>0</v>
      </c>
      <c r="BF664" s="218">
        <f>IF(N664="snížená",J664,0)</f>
        <v>0</v>
      </c>
      <c r="BG664" s="218">
        <f>IF(N664="zákl. přenesená",J664,0)</f>
        <v>0</v>
      </c>
      <c r="BH664" s="218">
        <f>IF(N664="sníž. přenesená",J664,0)</f>
        <v>0</v>
      </c>
      <c r="BI664" s="218">
        <f>IF(N664="nulová",J664,0)</f>
        <v>0</v>
      </c>
      <c r="BJ664" s="19" t="s">
        <v>80</v>
      </c>
      <c r="BK664" s="218">
        <f>ROUND(I664*H664,2)</f>
        <v>0</v>
      </c>
      <c r="BL664" s="19" t="s">
        <v>140</v>
      </c>
      <c r="BM664" s="217" t="s">
        <v>371</v>
      </c>
    </row>
    <row r="665" s="2" customFormat="1">
      <c r="A665" s="40"/>
      <c r="B665" s="41"/>
      <c r="C665" s="42"/>
      <c r="D665" s="219" t="s">
        <v>142</v>
      </c>
      <c r="E665" s="42"/>
      <c r="F665" s="220" t="s">
        <v>370</v>
      </c>
      <c r="G665" s="42"/>
      <c r="H665" s="42"/>
      <c r="I665" s="221"/>
      <c r="J665" s="42"/>
      <c r="K665" s="42"/>
      <c r="L665" s="46"/>
      <c r="M665" s="222"/>
      <c r="N665" s="223"/>
      <c r="O665" s="86"/>
      <c r="P665" s="86"/>
      <c r="Q665" s="86"/>
      <c r="R665" s="86"/>
      <c r="S665" s="86"/>
      <c r="T665" s="87"/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T665" s="19" t="s">
        <v>142</v>
      </c>
      <c r="AU665" s="19" t="s">
        <v>82</v>
      </c>
    </row>
    <row r="666" s="13" customFormat="1">
      <c r="A666" s="13"/>
      <c r="B666" s="224"/>
      <c r="C666" s="225"/>
      <c r="D666" s="219" t="s">
        <v>144</v>
      </c>
      <c r="E666" s="226" t="s">
        <v>19</v>
      </c>
      <c r="F666" s="227" t="s">
        <v>370</v>
      </c>
      <c r="G666" s="225"/>
      <c r="H666" s="226" t="s">
        <v>19</v>
      </c>
      <c r="I666" s="228"/>
      <c r="J666" s="225"/>
      <c r="K666" s="225"/>
      <c r="L666" s="229"/>
      <c r="M666" s="230"/>
      <c r="N666" s="231"/>
      <c r="O666" s="231"/>
      <c r="P666" s="231"/>
      <c r="Q666" s="231"/>
      <c r="R666" s="231"/>
      <c r="S666" s="231"/>
      <c r="T666" s="232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33" t="s">
        <v>144</v>
      </c>
      <c r="AU666" s="233" t="s">
        <v>82</v>
      </c>
      <c r="AV666" s="13" t="s">
        <v>80</v>
      </c>
      <c r="AW666" s="13" t="s">
        <v>33</v>
      </c>
      <c r="AX666" s="13" t="s">
        <v>72</v>
      </c>
      <c r="AY666" s="233" t="s">
        <v>133</v>
      </c>
    </row>
    <row r="667" s="14" customFormat="1">
      <c r="A667" s="14"/>
      <c r="B667" s="234"/>
      <c r="C667" s="235"/>
      <c r="D667" s="219" t="s">
        <v>144</v>
      </c>
      <c r="E667" s="236" t="s">
        <v>19</v>
      </c>
      <c r="F667" s="237" t="s">
        <v>321</v>
      </c>
      <c r="G667" s="235"/>
      <c r="H667" s="238">
        <v>16</v>
      </c>
      <c r="I667" s="239"/>
      <c r="J667" s="235"/>
      <c r="K667" s="235"/>
      <c r="L667" s="240"/>
      <c r="M667" s="241"/>
      <c r="N667" s="242"/>
      <c r="O667" s="242"/>
      <c r="P667" s="242"/>
      <c r="Q667" s="242"/>
      <c r="R667" s="242"/>
      <c r="S667" s="242"/>
      <c r="T667" s="243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44" t="s">
        <v>144</v>
      </c>
      <c r="AU667" s="244" t="s">
        <v>82</v>
      </c>
      <c r="AV667" s="14" t="s">
        <v>82</v>
      </c>
      <c r="AW667" s="14" t="s">
        <v>33</v>
      </c>
      <c r="AX667" s="14" t="s">
        <v>80</v>
      </c>
      <c r="AY667" s="244" t="s">
        <v>133</v>
      </c>
    </row>
    <row r="668" s="15" customFormat="1">
      <c r="A668" s="15"/>
      <c r="B668" s="245"/>
      <c r="C668" s="246"/>
      <c r="D668" s="219" t="s">
        <v>144</v>
      </c>
      <c r="E668" s="247" t="s">
        <v>19</v>
      </c>
      <c r="F668" s="248" t="s">
        <v>149</v>
      </c>
      <c r="G668" s="246"/>
      <c r="H668" s="249">
        <v>16</v>
      </c>
      <c r="I668" s="250"/>
      <c r="J668" s="246"/>
      <c r="K668" s="246"/>
      <c r="L668" s="251"/>
      <c r="M668" s="252"/>
      <c r="N668" s="253"/>
      <c r="O668" s="253"/>
      <c r="P668" s="253"/>
      <c r="Q668" s="253"/>
      <c r="R668" s="253"/>
      <c r="S668" s="253"/>
      <c r="T668" s="254"/>
      <c r="U668" s="15"/>
      <c r="V668" s="15"/>
      <c r="W668" s="15"/>
      <c r="X668" s="15"/>
      <c r="Y668" s="15"/>
      <c r="Z668" s="15"/>
      <c r="AA668" s="15"/>
      <c r="AB668" s="15"/>
      <c r="AC668" s="15"/>
      <c r="AD668" s="15"/>
      <c r="AE668" s="15"/>
      <c r="AT668" s="255" t="s">
        <v>144</v>
      </c>
      <c r="AU668" s="255" t="s">
        <v>82</v>
      </c>
      <c r="AV668" s="15" t="s">
        <v>140</v>
      </c>
      <c r="AW668" s="15" t="s">
        <v>33</v>
      </c>
      <c r="AX668" s="15" t="s">
        <v>72</v>
      </c>
      <c r="AY668" s="255" t="s">
        <v>133</v>
      </c>
    </row>
    <row r="669" s="2" customFormat="1" ht="16.5" customHeight="1">
      <c r="A669" s="40"/>
      <c r="B669" s="41"/>
      <c r="C669" s="270" t="s">
        <v>372</v>
      </c>
      <c r="D669" s="270" t="s">
        <v>286</v>
      </c>
      <c r="E669" s="271" t="s">
        <v>373</v>
      </c>
      <c r="F669" s="272" t="s">
        <v>374</v>
      </c>
      <c r="G669" s="273" t="s">
        <v>152</v>
      </c>
      <c r="H669" s="274">
        <v>8</v>
      </c>
      <c r="I669" s="275"/>
      <c r="J669" s="276">
        <f>ROUND(I669*H669,2)</f>
        <v>0</v>
      </c>
      <c r="K669" s="272" t="s">
        <v>19</v>
      </c>
      <c r="L669" s="277"/>
      <c r="M669" s="278" t="s">
        <v>19</v>
      </c>
      <c r="N669" s="279" t="s">
        <v>43</v>
      </c>
      <c r="O669" s="86"/>
      <c r="P669" s="215">
        <f>O669*H669</f>
        <v>0</v>
      </c>
      <c r="Q669" s="215">
        <v>0.00010000000000000001</v>
      </c>
      <c r="R669" s="215">
        <f>Q669*H669</f>
        <v>0.00080000000000000004</v>
      </c>
      <c r="S669" s="215">
        <v>0</v>
      </c>
      <c r="T669" s="216">
        <f>S669*H669</f>
        <v>0</v>
      </c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R669" s="217" t="s">
        <v>197</v>
      </c>
      <c r="AT669" s="217" t="s">
        <v>286</v>
      </c>
      <c r="AU669" s="217" t="s">
        <v>82</v>
      </c>
      <c r="AY669" s="19" t="s">
        <v>133</v>
      </c>
      <c r="BE669" s="218">
        <f>IF(N669="základní",J669,0)</f>
        <v>0</v>
      </c>
      <c r="BF669" s="218">
        <f>IF(N669="snížená",J669,0)</f>
        <v>0</v>
      </c>
      <c r="BG669" s="218">
        <f>IF(N669="zákl. přenesená",J669,0)</f>
        <v>0</v>
      </c>
      <c r="BH669" s="218">
        <f>IF(N669="sníž. přenesená",J669,0)</f>
        <v>0</v>
      </c>
      <c r="BI669" s="218">
        <f>IF(N669="nulová",J669,0)</f>
        <v>0</v>
      </c>
      <c r="BJ669" s="19" t="s">
        <v>80</v>
      </c>
      <c r="BK669" s="218">
        <f>ROUND(I669*H669,2)</f>
        <v>0</v>
      </c>
      <c r="BL669" s="19" t="s">
        <v>140</v>
      </c>
      <c r="BM669" s="217" t="s">
        <v>375</v>
      </c>
    </row>
    <row r="670" s="2" customFormat="1">
      <c r="A670" s="40"/>
      <c r="B670" s="41"/>
      <c r="C670" s="42"/>
      <c r="D670" s="219" t="s">
        <v>142</v>
      </c>
      <c r="E670" s="42"/>
      <c r="F670" s="220" t="s">
        <v>374</v>
      </c>
      <c r="G670" s="42"/>
      <c r="H670" s="42"/>
      <c r="I670" s="221"/>
      <c r="J670" s="42"/>
      <c r="K670" s="42"/>
      <c r="L670" s="46"/>
      <c r="M670" s="222"/>
      <c r="N670" s="223"/>
      <c r="O670" s="86"/>
      <c r="P670" s="86"/>
      <c r="Q670" s="86"/>
      <c r="R670" s="86"/>
      <c r="S670" s="86"/>
      <c r="T670" s="87"/>
      <c r="U670" s="40"/>
      <c r="V670" s="40"/>
      <c r="W670" s="40"/>
      <c r="X670" s="40"/>
      <c r="Y670" s="40"/>
      <c r="Z670" s="40"/>
      <c r="AA670" s="40"/>
      <c r="AB670" s="40"/>
      <c r="AC670" s="40"/>
      <c r="AD670" s="40"/>
      <c r="AE670" s="40"/>
      <c r="AT670" s="19" t="s">
        <v>142</v>
      </c>
      <c r="AU670" s="19" t="s">
        <v>82</v>
      </c>
    </row>
    <row r="671" s="13" customFormat="1">
      <c r="A671" s="13"/>
      <c r="B671" s="224"/>
      <c r="C671" s="225"/>
      <c r="D671" s="219" t="s">
        <v>144</v>
      </c>
      <c r="E671" s="226" t="s">
        <v>19</v>
      </c>
      <c r="F671" s="227" t="s">
        <v>374</v>
      </c>
      <c r="G671" s="225"/>
      <c r="H671" s="226" t="s">
        <v>19</v>
      </c>
      <c r="I671" s="228"/>
      <c r="J671" s="225"/>
      <c r="K671" s="225"/>
      <c r="L671" s="229"/>
      <c r="M671" s="230"/>
      <c r="N671" s="231"/>
      <c r="O671" s="231"/>
      <c r="P671" s="231"/>
      <c r="Q671" s="231"/>
      <c r="R671" s="231"/>
      <c r="S671" s="231"/>
      <c r="T671" s="232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33" t="s">
        <v>144</v>
      </c>
      <c r="AU671" s="233" t="s">
        <v>82</v>
      </c>
      <c r="AV671" s="13" t="s">
        <v>80</v>
      </c>
      <c r="AW671" s="13" t="s">
        <v>33</v>
      </c>
      <c r="AX671" s="13" t="s">
        <v>72</v>
      </c>
      <c r="AY671" s="233" t="s">
        <v>133</v>
      </c>
    </row>
    <row r="672" s="14" customFormat="1">
      <c r="A672" s="14"/>
      <c r="B672" s="234"/>
      <c r="C672" s="235"/>
      <c r="D672" s="219" t="s">
        <v>144</v>
      </c>
      <c r="E672" s="236" t="s">
        <v>19</v>
      </c>
      <c r="F672" s="237" t="s">
        <v>197</v>
      </c>
      <c r="G672" s="235"/>
      <c r="H672" s="238">
        <v>8</v>
      </c>
      <c r="I672" s="239"/>
      <c r="J672" s="235"/>
      <c r="K672" s="235"/>
      <c r="L672" s="240"/>
      <c r="M672" s="241"/>
      <c r="N672" s="242"/>
      <c r="O672" s="242"/>
      <c r="P672" s="242"/>
      <c r="Q672" s="242"/>
      <c r="R672" s="242"/>
      <c r="S672" s="242"/>
      <c r="T672" s="243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44" t="s">
        <v>144</v>
      </c>
      <c r="AU672" s="244" t="s">
        <v>82</v>
      </c>
      <c r="AV672" s="14" t="s">
        <v>82</v>
      </c>
      <c r="AW672" s="14" t="s">
        <v>33</v>
      </c>
      <c r="AX672" s="14" t="s">
        <v>80</v>
      </c>
      <c r="AY672" s="244" t="s">
        <v>133</v>
      </c>
    </row>
    <row r="673" s="15" customFormat="1">
      <c r="A673" s="15"/>
      <c r="B673" s="245"/>
      <c r="C673" s="246"/>
      <c r="D673" s="219" t="s">
        <v>144</v>
      </c>
      <c r="E673" s="247" t="s">
        <v>19</v>
      </c>
      <c r="F673" s="248" t="s">
        <v>149</v>
      </c>
      <c r="G673" s="246"/>
      <c r="H673" s="249">
        <v>8</v>
      </c>
      <c r="I673" s="250"/>
      <c r="J673" s="246"/>
      <c r="K673" s="246"/>
      <c r="L673" s="251"/>
      <c r="M673" s="252"/>
      <c r="N673" s="253"/>
      <c r="O673" s="253"/>
      <c r="P673" s="253"/>
      <c r="Q673" s="253"/>
      <c r="R673" s="253"/>
      <c r="S673" s="253"/>
      <c r="T673" s="254"/>
      <c r="U673" s="15"/>
      <c r="V673" s="15"/>
      <c r="W673" s="15"/>
      <c r="X673" s="15"/>
      <c r="Y673" s="15"/>
      <c r="Z673" s="15"/>
      <c r="AA673" s="15"/>
      <c r="AB673" s="15"/>
      <c r="AC673" s="15"/>
      <c r="AD673" s="15"/>
      <c r="AE673" s="15"/>
      <c r="AT673" s="255" t="s">
        <v>144</v>
      </c>
      <c r="AU673" s="255" t="s">
        <v>82</v>
      </c>
      <c r="AV673" s="15" t="s">
        <v>140</v>
      </c>
      <c r="AW673" s="15" t="s">
        <v>33</v>
      </c>
      <c r="AX673" s="15" t="s">
        <v>72</v>
      </c>
      <c r="AY673" s="255" t="s">
        <v>133</v>
      </c>
    </row>
    <row r="674" s="2" customFormat="1" ht="16.5" customHeight="1">
      <c r="A674" s="40"/>
      <c r="B674" s="41"/>
      <c r="C674" s="270" t="s">
        <v>376</v>
      </c>
      <c r="D674" s="270" t="s">
        <v>286</v>
      </c>
      <c r="E674" s="271" t="s">
        <v>377</v>
      </c>
      <c r="F674" s="272" t="s">
        <v>378</v>
      </c>
      <c r="G674" s="273" t="s">
        <v>152</v>
      </c>
      <c r="H674" s="274">
        <v>24</v>
      </c>
      <c r="I674" s="275"/>
      <c r="J674" s="276">
        <f>ROUND(I674*H674,2)</f>
        <v>0</v>
      </c>
      <c r="K674" s="272" t="s">
        <v>19</v>
      </c>
      <c r="L674" s="277"/>
      <c r="M674" s="278" t="s">
        <v>19</v>
      </c>
      <c r="N674" s="279" t="s">
        <v>43</v>
      </c>
      <c r="O674" s="86"/>
      <c r="P674" s="215">
        <f>O674*H674</f>
        <v>0</v>
      </c>
      <c r="Q674" s="215">
        <v>0.00010000000000000001</v>
      </c>
      <c r="R674" s="215">
        <f>Q674*H674</f>
        <v>0.0024000000000000002</v>
      </c>
      <c r="S674" s="215">
        <v>0</v>
      </c>
      <c r="T674" s="216">
        <f>S674*H674</f>
        <v>0</v>
      </c>
      <c r="U674" s="40"/>
      <c r="V674" s="40"/>
      <c r="W674" s="40"/>
      <c r="X674" s="40"/>
      <c r="Y674" s="40"/>
      <c r="Z674" s="40"/>
      <c r="AA674" s="40"/>
      <c r="AB674" s="40"/>
      <c r="AC674" s="40"/>
      <c r="AD674" s="40"/>
      <c r="AE674" s="40"/>
      <c r="AR674" s="217" t="s">
        <v>197</v>
      </c>
      <c r="AT674" s="217" t="s">
        <v>286</v>
      </c>
      <c r="AU674" s="217" t="s">
        <v>82</v>
      </c>
      <c r="AY674" s="19" t="s">
        <v>133</v>
      </c>
      <c r="BE674" s="218">
        <f>IF(N674="základní",J674,0)</f>
        <v>0</v>
      </c>
      <c r="BF674" s="218">
        <f>IF(N674="snížená",J674,0)</f>
        <v>0</v>
      </c>
      <c r="BG674" s="218">
        <f>IF(N674="zákl. přenesená",J674,0)</f>
        <v>0</v>
      </c>
      <c r="BH674" s="218">
        <f>IF(N674="sníž. přenesená",J674,0)</f>
        <v>0</v>
      </c>
      <c r="BI674" s="218">
        <f>IF(N674="nulová",J674,0)</f>
        <v>0</v>
      </c>
      <c r="BJ674" s="19" t="s">
        <v>80</v>
      </c>
      <c r="BK674" s="218">
        <f>ROUND(I674*H674,2)</f>
        <v>0</v>
      </c>
      <c r="BL674" s="19" t="s">
        <v>140</v>
      </c>
      <c r="BM674" s="217" t="s">
        <v>379</v>
      </c>
    </row>
    <row r="675" s="2" customFormat="1">
      <c r="A675" s="40"/>
      <c r="B675" s="41"/>
      <c r="C675" s="42"/>
      <c r="D675" s="219" t="s">
        <v>142</v>
      </c>
      <c r="E675" s="42"/>
      <c r="F675" s="220" t="s">
        <v>378</v>
      </c>
      <c r="G675" s="42"/>
      <c r="H675" s="42"/>
      <c r="I675" s="221"/>
      <c r="J675" s="42"/>
      <c r="K675" s="42"/>
      <c r="L675" s="46"/>
      <c r="M675" s="222"/>
      <c r="N675" s="223"/>
      <c r="O675" s="86"/>
      <c r="P675" s="86"/>
      <c r="Q675" s="86"/>
      <c r="R675" s="86"/>
      <c r="S675" s="86"/>
      <c r="T675" s="87"/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T675" s="19" t="s">
        <v>142</v>
      </c>
      <c r="AU675" s="19" t="s">
        <v>82</v>
      </c>
    </row>
    <row r="676" s="13" customFormat="1">
      <c r="A676" s="13"/>
      <c r="B676" s="224"/>
      <c r="C676" s="225"/>
      <c r="D676" s="219" t="s">
        <v>144</v>
      </c>
      <c r="E676" s="226" t="s">
        <v>19</v>
      </c>
      <c r="F676" s="227" t="s">
        <v>378</v>
      </c>
      <c r="G676" s="225"/>
      <c r="H676" s="226" t="s">
        <v>19</v>
      </c>
      <c r="I676" s="228"/>
      <c r="J676" s="225"/>
      <c r="K676" s="225"/>
      <c r="L676" s="229"/>
      <c r="M676" s="230"/>
      <c r="N676" s="231"/>
      <c r="O676" s="231"/>
      <c r="P676" s="231"/>
      <c r="Q676" s="231"/>
      <c r="R676" s="231"/>
      <c r="S676" s="231"/>
      <c r="T676" s="232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3" t="s">
        <v>144</v>
      </c>
      <c r="AU676" s="233" t="s">
        <v>82</v>
      </c>
      <c r="AV676" s="13" t="s">
        <v>80</v>
      </c>
      <c r="AW676" s="13" t="s">
        <v>33</v>
      </c>
      <c r="AX676" s="13" t="s">
        <v>72</v>
      </c>
      <c r="AY676" s="233" t="s">
        <v>133</v>
      </c>
    </row>
    <row r="677" s="14" customFormat="1">
      <c r="A677" s="14"/>
      <c r="B677" s="234"/>
      <c r="C677" s="235"/>
      <c r="D677" s="219" t="s">
        <v>144</v>
      </c>
      <c r="E677" s="236" t="s">
        <v>19</v>
      </c>
      <c r="F677" s="237" t="s">
        <v>320</v>
      </c>
      <c r="G677" s="235"/>
      <c r="H677" s="238">
        <v>24</v>
      </c>
      <c r="I677" s="239"/>
      <c r="J677" s="235"/>
      <c r="K677" s="235"/>
      <c r="L677" s="240"/>
      <c r="M677" s="241"/>
      <c r="N677" s="242"/>
      <c r="O677" s="242"/>
      <c r="P677" s="242"/>
      <c r="Q677" s="242"/>
      <c r="R677" s="242"/>
      <c r="S677" s="242"/>
      <c r="T677" s="243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44" t="s">
        <v>144</v>
      </c>
      <c r="AU677" s="244" t="s">
        <v>82</v>
      </c>
      <c r="AV677" s="14" t="s">
        <v>82</v>
      </c>
      <c r="AW677" s="14" t="s">
        <v>33</v>
      </c>
      <c r="AX677" s="14" t="s">
        <v>72</v>
      </c>
      <c r="AY677" s="244" t="s">
        <v>133</v>
      </c>
    </row>
    <row r="678" s="15" customFormat="1">
      <c r="A678" s="15"/>
      <c r="B678" s="245"/>
      <c r="C678" s="246"/>
      <c r="D678" s="219" t="s">
        <v>144</v>
      </c>
      <c r="E678" s="247" t="s">
        <v>19</v>
      </c>
      <c r="F678" s="248" t="s">
        <v>149</v>
      </c>
      <c r="G678" s="246"/>
      <c r="H678" s="249">
        <v>24</v>
      </c>
      <c r="I678" s="250"/>
      <c r="J678" s="246"/>
      <c r="K678" s="246"/>
      <c r="L678" s="251"/>
      <c r="M678" s="252"/>
      <c r="N678" s="253"/>
      <c r="O678" s="253"/>
      <c r="P678" s="253"/>
      <c r="Q678" s="253"/>
      <c r="R678" s="253"/>
      <c r="S678" s="253"/>
      <c r="T678" s="254"/>
      <c r="U678" s="15"/>
      <c r="V678" s="15"/>
      <c r="W678" s="15"/>
      <c r="X678" s="15"/>
      <c r="Y678" s="15"/>
      <c r="Z678" s="15"/>
      <c r="AA678" s="15"/>
      <c r="AB678" s="15"/>
      <c r="AC678" s="15"/>
      <c r="AD678" s="15"/>
      <c r="AE678" s="15"/>
      <c r="AT678" s="255" t="s">
        <v>144</v>
      </c>
      <c r="AU678" s="255" t="s">
        <v>82</v>
      </c>
      <c r="AV678" s="15" t="s">
        <v>140</v>
      </c>
      <c r="AW678" s="15" t="s">
        <v>33</v>
      </c>
      <c r="AX678" s="15" t="s">
        <v>80</v>
      </c>
      <c r="AY678" s="255" t="s">
        <v>133</v>
      </c>
    </row>
    <row r="679" s="12" customFormat="1" ht="22.8" customHeight="1">
      <c r="A679" s="12"/>
      <c r="B679" s="190"/>
      <c r="C679" s="191"/>
      <c r="D679" s="192" t="s">
        <v>71</v>
      </c>
      <c r="E679" s="204" t="s">
        <v>204</v>
      </c>
      <c r="F679" s="204" t="s">
        <v>380</v>
      </c>
      <c r="G679" s="191"/>
      <c r="H679" s="191"/>
      <c r="I679" s="194"/>
      <c r="J679" s="205">
        <f>BK679</f>
        <v>0</v>
      </c>
      <c r="K679" s="191"/>
      <c r="L679" s="196"/>
      <c r="M679" s="197"/>
      <c r="N679" s="198"/>
      <c r="O679" s="198"/>
      <c r="P679" s="199">
        <f>SUM(P680:P687)</f>
        <v>0</v>
      </c>
      <c r="Q679" s="198"/>
      <c r="R679" s="199">
        <f>SUM(R680:R687)</f>
        <v>0</v>
      </c>
      <c r="S679" s="198"/>
      <c r="T679" s="200">
        <f>SUM(T680:T687)</f>
        <v>0</v>
      </c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R679" s="201" t="s">
        <v>80</v>
      </c>
      <c r="AT679" s="202" t="s">
        <v>71</v>
      </c>
      <c r="AU679" s="202" t="s">
        <v>80</v>
      </c>
      <c r="AY679" s="201" t="s">
        <v>133</v>
      </c>
      <c r="BK679" s="203">
        <f>SUM(BK680:BK687)</f>
        <v>0</v>
      </c>
    </row>
    <row r="680" s="2" customFormat="1" ht="16.5" customHeight="1">
      <c r="A680" s="40"/>
      <c r="B680" s="41"/>
      <c r="C680" s="206" t="s">
        <v>320</v>
      </c>
      <c r="D680" s="206" t="s">
        <v>136</v>
      </c>
      <c r="E680" s="207" t="s">
        <v>381</v>
      </c>
      <c r="F680" s="208" t="s">
        <v>382</v>
      </c>
      <c r="G680" s="209" t="s">
        <v>139</v>
      </c>
      <c r="H680" s="210">
        <v>30.933</v>
      </c>
      <c r="I680" s="211"/>
      <c r="J680" s="212">
        <f>ROUND(I680*H680,2)</f>
        <v>0</v>
      </c>
      <c r="K680" s="208" t="s">
        <v>153</v>
      </c>
      <c r="L680" s="46"/>
      <c r="M680" s="213" t="s">
        <v>19</v>
      </c>
      <c r="N680" s="214" t="s">
        <v>43</v>
      </c>
      <c r="O680" s="86"/>
      <c r="P680" s="215">
        <f>O680*H680</f>
        <v>0</v>
      </c>
      <c r="Q680" s="215">
        <v>0</v>
      </c>
      <c r="R680" s="215">
        <f>Q680*H680</f>
        <v>0</v>
      </c>
      <c r="S680" s="215">
        <v>0</v>
      </c>
      <c r="T680" s="216">
        <f>S680*H680</f>
        <v>0</v>
      </c>
      <c r="U680" s="40"/>
      <c r="V680" s="40"/>
      <c r="W680" s="40"/>
      <c r="X680" s="40"/>
      <c r="Y680" s="40"/>
      <c r="Z680" s="40"/>
      <c r="AA680" s="40"/>
      <c r="AB680" s="40"/>
      <c r="AC680" s="40"/>
      <c r="AD680" s="40"/>
      <c r="AE680" s="40"/>
      <c r="AR680" s="217" t="s">
        <v>140</v>
      </c>
      <c r="AT680" s="217" t="s">
        <v>136</v>
      </c>
      <c r="AU680" s="217" t="s">
        <v>82</v>
      </c>
      <c r="AY680" s="19" t="s">
        <v>133</v>
      </c>
      <c r="BE680" s="218">
        <f>IF(N680="základní",J680,0)</f>
        <v>0</v>
      </c>
      <c r="BF680" s="218">
        <f>IF(N680="snížená",J680,0)</f>
        <v>0</v>
      </c>
      <c r="BG680" s="218">
        <f>IF(N680="zákl. přenesená",J680,0)</f>
        <v>0</v>
      </c>
      <c r="BH680" s="218">
        <f>IF(N680="sníž. přenesená",J680,0)</f>
        <v>0</v>
      </c>
      <c r="BI680" s="218">
        <f>IF(N680="nulová",J680,0)</f>
        <v>0</v>
      </c>
      <c r="BJ680" s="19" t="s">
        <v>80</v>
      </c>
      <c r="BK680" s="218">
        <f>ROUND(I680*H680,2)</f>
        <v>0</v>
      </c>
      <c r="BL680" s="19" t="s">
        <v>140</v>
      </c>
      <c r="BM680" s="217" t="s">
        <v>383</v>
      </c>
    </row>
    <row r="681" s="2" customFormat="1">
      <c r="A681" s="40"/>
      <c r="B681" s="41"/>
      <c r="C681" s="42"/>
      <c r="D681" s="219" t="s">
        <v>142</v>
      </c>
      <c r="E681" s="42"/>
      <c r="F681" s="220" t="s">
        <v>384</v>
      </c>
      <c r="G681" s="42"/>
      <c r="H681" s="42"/>
      <c r="I681" s="221"/>
      <c r="J681" s="42"/>
      <c r="K681" s="42"/>
      <c r="L681" s="46"/>
      <c r="M681" s="222"/>
      <c r="N681" s="223"/>
      <c r="O681" s="86"/>
      <c r="P681" s="86"/>
      <c r="Q681" s="86"/>
      <c r="R681" s="86"/>
      <c r="S681" s="86"/>
      <c r="T681" s="87"/>
      <c r="U681" s="40"/>
      <c r="V681" s="40"/>
      <c r="W681" s="40"/>
      <c r="X681" s="40"/>
      <c r="Y681" s="40"/>
      <c r="Z681" s="40"/>
      <c r="AA681" s="40"/>
      <c r="AB681" s="40"/>
      <c r="AC681" s="40"/>
      <c r="AD681" s="40"/>
      <c r="AE681" s="40"/>
      <c r="AT681" s="19" t="s">
        <v>142</v>
      </c>
      <c r="AU681" s="19" t="s">
        <v>82</v>
      </c>
    </row>
    <row r="682" s="13" customFormat="1">
      <c r="A682" s="13"/>
      <c r="B682" s="224"/>
      <c r="C682" s="225"/>
      <c r="D682" s="219" t="s">
        <v>144</v>
      </c>
      <c r="E682" s="226" t="s">
        <v>19</v>
      </c>
      <c r="F682" s="227" t="s">
        <v>232</v>
      </c>
      <c r="G682" s="225"/>
      <c r="H682" s="226" t="s">
        <v>19</v>
      </c>
      <c r="I682" s="228"/>
      <c r="J682" s="225"/>
      <c r="K682" s="225"/>
      <c r="L682" s="229"/>
      <c r="M682" s="230"/>
      <c r="N682" s="231"/>
      <c r="O682" s="231"/>
      <c r="P682" s="231"/>
      <c r="Q682" s="231"/>
      <c r="R682" s="231"/>
      <c r="S682" s="231"/>
      <c r="T682" s="232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33" t="s">
        <v>144</v>
      </c>
      <c r="AU682" s="233" t="s">
        <v>82</v>
      </c>
      <c r="AV682" s="13" t="s">
        <v>80</v>
      </c>
      <c r="AW682" s="13" t="s">
        <v>33</v>
      </c>
      <c r="AX682" s="13" t="s">
        <v>72</v>
      </c>
      <c r="AY682" s="233" t="s">
        <v>133</v>
      </c>
    </row>
    <row r="683" s="13" customFormat="1">
      <c r="A683" s="13"/>
      <c r="B683" s="224"/>
      <c r="C683" s="225"/>
      <c r="D683" s="219" t="s">
        <v>144</v>
      </c>
      <c r="E683" s="226" t="s">
        <v>19</v>
      </c>
      <c r="F683" s="227" t="s">
        <v>146</v>
      </c>
      <c r="G683" s="225"/>
      <c r="H683" s="226" t="s">
        <v>19</v>
      </c>
      <c r="I683" s="228"/>
      <c r="J683" s="225"/>
      <c r="K683" s="225"/>
      <c r="L683" s="229"/>
      <c r="M683" s="230"/>
      <c r="N683" s="231"/>
      <c r="O683" s="231"/>
      <c r="P683" s="231"/>
      <c r="Q683" s="231"/>
      <c r="R683" s="231"/>
      <c r="S683" s="231"/>
      <c r="T683" s="232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33" t="s">
        <v>144</v>
      </c>
      <c r="AU683" s="233" t="s">
        <v>82</v>
      </c>
      <c r="AV683" s="13" t="s">
        <v>80</v>
      </c>
      <c r="AW683" s="13" t="s">
        <v>33</v>
      </c>
      <c r="AX683" s="13" t="s">
        <v>72</v>
      </c>
      <c r="AY683" s="233" t="s">
        <v>133</v>
      </c>
    </row>
    <row r="684" s="13" customFormat="1">
      <c r="A684" s="13"/>
      <c r="B684" s="224"/>
      <c r="C684" s="225"/>
      <c r="D684" s="219" t="s">
        <v>144</v>
      </c>
      <c r="E684" s="226" t="s">
        <v>19</v>
      </c>
      <c r="F684" s="227" t="s">
        <v>385</v>
      </c>
      <c r="G684" s="225"/>
      <c r="H684" s="226" t="s">
        <v>19</v>
      </c>
      <c r="I684" s="228"/>
      <c r="J684" s="225"/>
      <c r="K684" s="225"/>
      <c r="L684" s="229"/>
      <c r="M684" s="230"/>
      <c r="N684" s="231"/>
      <c r="O684" s="231"/>
      <c r="P684" s="231"/>
      <c r="Q684" s="231"/>
      <c r="R684" s="231"/>
      <c r="S684" s="231"/>
      <c r="T684" s="232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33" t="s">
        <v>144</v>
      </c>
      <c r="AU684" s="233" t="s">
        <v>82</v>
      </c>
      <c r="AV684" s="13" t="s">
        <v>80</v>
      </c>
      <c r="AW684" s="13" t="s">
        <v>33</v>
      </c>
      <c r="AX684" s="13" t="s">
        <v>72</v>
      </c>
      <c r="AY684" s="233" t="s">
        <v>133</v>
      </c>
    </row>
    <row r="685" s="13" customFormat="1">
      <c r="A685" s="13"/>
      <c r="B685" s="224"/>
      <c r="C685" s="225"/>
      <c r="D685" s="219" t="s">
        <v>144</v>
      </c>
      <c r="E685" s="226" t="s">
        <v>19</v>
      </c>
      <c r="F685" s="227" t="s">
        <v>386</v>
      </c>
      <c r="G685" s="225"/>
      <c r="H685" s="226" t="s">
        <v>19</v>
      </c>
      <c r="I685" s="228"/>
      <c r="J685" s="225"/>
      <c r="K685" s="225"/>
      <c r="L685" s="229"/>
      <c r="M685" s="230"/>
      <c r="N685" s="231"/>
      <c r="O685" s="231"/>
      <c r="P685" s="231"/>
      <c r="Q685" s="231"/>
      <c r="R685" s="231"/>
      <c r="S685" s="231"/>
      <c r="T685" s="232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33" t="s">
        <v>144</v>
      </c>
      <c r="AU685" s="233" t="s">
        <v>82</v>
      </c>
      <c r="AV685" s="13" t="s">
        <v>80</v>
      </c>
      <c r="AW685" s="13" t="s">
        <v>33</v>
      </c>
      <c r="AX685" s="13" t="s">
        <v>72</v>
      </c>
      <c r="AY685" s="233" t="s">
        <v>133</v>
      </c>
    </row>
    <row r="686" s="14" customFormat="1">
      <c r="A686" s="14"/>
      <c r="B686" s="234"/>
      <c r="C686" s="235"/>
      <c r="D686" s="219" t="s">
        <v>144</v>
      </c>
      <c r="E686" s="236" t="s">
        <v>19</v>
      </c>
      <c r="F686" s="237" t="s">
        <v>387</v>
      </c>
      <c r="G686" s="235"/>
      <c r="H686" s="238">
        <v>30.933</v>
      </c>
      <c r="I686" s="239"/>
      <c r="J686" s="235"/>
      <c r="K686" s="235"/>
      <c r="L686" s="240"/>
      <c r="M686" s="241"/>
      <c r="N686" s="242"/>
      <c r="O686" s="242"/>
      <c r="P686" s="242"/>
      <c r="Q686" s="242"/>
      <c r="R686" s="242"/>
      <c r="S686" s="242"/>
      <c r="T686" s="243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44" t="s">
        <v>144</v>
      </c>
      <c r="AU686" s="244" t="s">
        <v>82</v>
      </c>
      <c r="AV686" s="14" t="s">
        <v>82</v>
      </c>
      <c r="AW686" s="14" t="s">
        <v>33</v>
      </c>
      <c r="AX686" s="14" t="s">
        <v>72</v>
      </c>
      <c r="AY686" s="244" t="s">
        <v>133</v>
      </c>
    </row>
    <row r="687" s="15" customFormat="1">
      <c r="A687" s="15"/>
      <c r="B687" s="245"/>
      <c r="C687" s="246"/>
      <c r="D687" s="219" t="s">
        <v>144</v>
      </c>
      <c r="E687" s="247" t="s">
        <v>19</v>
      </c>
      <c r="F687" s="248" t="s">
        <v>149</v>
      </c>
      <c r="G687" s="246"/>
      <c r="H687" s="249">
        <v>30.933</v>
      </c>
      <c r="I687" s="250"/>
      <c r="J687" s="246"/>
      <c r="K687" s="246"/>
      <c r="L687" s="251"/>
      <c r="M687" s="252"/>
      <c r="N687" s="253"/>
      <c r="O687" s="253"/>
      <c r="P687" s="253"/>
      <c r="Q687" s="253"/>
      <c r="R687" s="253"/>
      <c r="S687" s="253"/>
      <c r="T687" s="254"/>
      <c r="U687" s="15"/>
      <c r="V687" s="15"/>
      <c r="W687" s="15"/>
      <c r="X687" s="15"/>
      <c r="Y687" s="15"/>
      <c r="Z687" s="15"/>
      <c r="AA687" s="15"/>
      <c r="AB687" s="15"/>
      <c r="AC687" s="15"/>
      <c r="AD687" s="15"/>
      <c r="AE687" s="15"/>
      <c r="AT687" s="255" t="s">
        <v>144</v>
      </c>
      <c r="AU687" s="255" t="s">
        <v>82</v>
      </c>
      <c r="AV687" s="15" t="s">
        <v>140</v>
      </c>
      <c r="AW687" s="15" t="s">
        <v>33</v>
      </c>
      <c r="AX687" s="15" t="s">
        <v>80</v>
      </c>
      <c r="AY687" s="255" t="s">
        <v>133</v>
      </c>
    </row>
    <row r="688" s="12" customFormat="1" ht="22.8" customHeight="1">
      <c r="A688" s="12"/>
      <c r="B688" s="190"/>
      <c r="C688" s="191"/>
      <c r="D688" s="192" t="s">
        <v>71</v>
      </c>
      <c r="E688" s="204" t="s">
        <v>388</v>
      </c>
      <c r="F688" s="204" t="s">
        <v>389</v>
      </c>
      <c r="G688" s="191"/>
      <c r="H688" s="191"/>
      <c r="I688" s="194"/>
      <c r="J688" s="205">
        <f>BK688</f>
        <v>0</v>
      </c>
      <c r="K688" s="191"/>
      <c r="L688" s="196"/>
      <c r="M688" s="197"/>
      <c r="N688" s="198"/>
      <c r="O688" s="198"/>
      <c r="P688" s="199">
        <f>SUM(P689:P690)</f>
        <v>0</v>
      </c>
      <c r="Q688" s="198"/>
      <c r="R688" s="199">
        <f>SUM(R689:R690)</f>
        <v>0</v>
      </c>
      <c r="S688" s="198"/>
      <c r="T688" s="200">
        <f>SUM(T689:T690)</f>
        <v>0</v>
      </c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R688" s="201" t="s">
        <v>80</v>
      </c>
      <c r="AT688" s="202" t="s">
        <v>71</v>
      </c>
      <c r="AU688" s="202" t="s">
        <v>80</v>
      </c>
      <c r="AY688" s="201" t="s">
        <v>133</v>
      </c>
      <c r="BK688" s="203">
        <f>SUM(BK689:BK690)</f>
        <v>0</v>
      </c>
    </row>
    <row r="689" s="2" customFormat="1" ht="16.5" customHeight="1">
      <c r="A689" s="40"/>
      <c r="B689" s="41"/>
      <c r="C689" s="206" t="s">
        <v>318</v>
      </c>
      <c r="D689" s="206" t="s">
        <v>136</v>
      </c>
      <c r="E689" s="207" t="s">
        <v>390</v>
      </c>
      <c r="F689" s="208" t="s">
        <v>391</v>
      </c>
      <c r="G689" s="209" t="s">
        <v>183</v>
      </c>
      <c r="H689" s="210">
        <v>27.126999999999999</v>
      </c>
      <c r="I689" s="211"/>
      <c r="J689" s="212">
        <f>ROUND(I689*H689,2)</f>
        <v>0</v>
      </c>
      <c r="K689" s="208" t="s">
        <v>153</v>
      </c>
      <c r="L689" s="46"/>
      <c r="M689" s="213" t="s">
        <v>19</v>
      </c>
      <c r="N689" s="214" t="s">
        <v>43</v>
      </c>
      <c r="O689" s="86"/>
      <c r="P689" s="215">
        <f>O689*H689</f>
        <v>0</v>
      </c>
      <c r="Q689" s="215">
        <v>0</v>
      </c>
      <c r="R689" s="215">
        <f>Q689*H689</f>
        <v>0</v>
      </c>
      <c r="S689" s="215">
        <v>0</v>
      </c>
      <c r="T689" s="216">
        <f>S689*H689</f>
        <v>0</v>
      </c>
      <c r="U689" s="40"/>
      <c r="V689" s="40"/>
      <c r="W689" s="40"/>
      <c r="X689" s="40"/>
      <c r="Y689" s="40"/>
      <c r="Z689" s="40"/>
      <c r="AA689" s="40"/>
      <c r="AB689" s="40"/>
      <c r="AC689" s="40"/>
      <c r="AD689" s="40"/>
      <c r="AE689" s="40"/>
      <c r="AR689" s="217" t="s">
        <v>140</v>
      </c>
      <c r="AT689" s="217" t="s">
        <v>136</v>
      </c>
      <c r="AU689" s="217" t="s">
        <v>82</v>
      </c>
      <c r="AY689" s="19" t="s">
        <v>133</v>
      </c>
      <c r="BE689" s="218">
        <f>IF(N689="základní",J689,0)</f>
        <v>0</v>
      </c>
      <c r="BF689" s="218">
        <f>IF(N689="snížená",J689,0)</f>
        <v>0</v>
      </c>
      <c r="BG689" s="218">
        <f>IF(N689="zákl. přenesená",J689,0)</f>
        <v>0</v>
      </c>
      <c r="BH689" s="218">
        <f>IF(N689="sníž. přenesená",J689,0)</f>
        <v>0</v>
      </c>
      <c r="BI689" s="218">
        <f>IF(N689="nulová",J689,0)</f>
        <v>0</v>
      </c>
      <c r="BJ689" s="19" t="s">
        <v>80</v>
      </c>
      <c r="BK689" s="218">
        <f>ROUND(I689*H689,2)</f>
        <v>0</v>
      </c>
      <c r="BL689" s="19" t="s">
        <v>140</v>
      </c>
      <c r="BM689" s="217" t="s">
        <v>392</v>
      </c>
    </row>
    <row r="690" s="2" customFormat="1">
      <c r="A690" s="40"/>
      <c r="B690" s="41"/>
      <c r="C690" s="42"/>
      <c r="D690" s="219" t="s">
        <v>142</v>
      </c>
      <c r="E690" s="42"/>
      <c r="F690" s="220" t="s">
        <v>393</v>
      </c>
      <c r="G690" s="42"/>
      <c r="H690" s="42"/>
      <c r="I690" s="221"/>
      <c r="J690" s="42"/>
      <c r="K690" s="42"/>
      <c r="L690" s="46"/>
      <c r="M690" s="280"/>
      <c r="N690" s="281"/>
      <c r="O690" s="282"/>
      <c r="P690" s="282"/>
      <c r="Q690" s="282"/>
      <c r="R690" s="282"/>
      <c r="S690" s="282"/>
      <c r="T690" s="283"/>
      <c r="U690" s="40"/>
      <c r="V690" s="40"/>
      <c r="W690" s="40"/>
      <c r="X690" s="40"/>
      <c r="Y690" s="40"/>
      <c r="Z690" s="40"/>
      <c r="AA690" s="40"/>
      <c r="AB690" s="40"/>
      <c r="AC690" s="40"/>
      <c r="AD690" s="40"/>
      <c r="AE690" s="40"/>
      <c r="AT690" s="19" t="s">
        <v>142</v>
      </c>
      <c r="AU690" s="19" t="s">
        <v>82</v>
      </c>
    </row>
    <row r="691" s="2" customFormat="1" ht="6.96" customHeight="1">
      <c r="A691" s="40"/>
      <c r="B691" s="61"/>
      <c r="C691" s="62"/>
      <c r="D691" s="62"/>
      <c r="E691" s="62"/>
      <c r="F691" s="62"/>
      <c r="G691" s="62"/>
      <c r="H691" s="62"/>
      <c r="I691" s="62"/>
      <c r="J691" s="62"/>
      <c r="K691" s="62"/>
      <c r="L691" s="46"/>
      <c r="M691" s="40"/>
      <c r="O691" s="40"/>
      <c r="P691" s="40"/>
      <c r="Q691" s="40"/>
      <c r="R691" s="40"/>
      <c r="S691" s="40"/>
      <c r="T691" s="40"/>
      <c r="U691" s="40"/>
      <c r="V691" s="40"/>
      <c r="W691" s="40"/>
      <c r="X691" s="40"/>
      <c r="Y691" s="40"/>
      <c r="Z691" s="40"/>
      <c r="AA691" s="40"/>
      <c r="AB691" s="40"/>
      <c r="AC691" s="40"/>
      <c r="AD691" s="40"/>
      <c r="AE691" s="40"/>
    </row>
  </sheetData>
  <sheetProtection sheet="1" autoFilter="0" formatColumns="0" formatRows="0" objects="1" scenarios="1" spinCount="100000" saltValue="S2GUWG838i+gssUhx1eZ/3LIIIgRaJwwpCYnmN82OVgZw9Ssb/9N5jYMsPZi8B/ZjnyCRPcghMynNYNm3xDO/Q==" hashValue="TTzJyF7fjbS+jUwIJlGWXkasuZCO+7t0aaZwbYuMH6UfkZAbRCbq7FbNIp3Csa755TV7jYJLA2mt95aZtMRLbw==" algorithmName="SHA-512" password="CC35"/>
  <autoFilter ref="C83:K690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107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Oprava oplocení a chodníků MŠ Tylova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394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15. 4. 2021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0"/>
      <c r="B27" s="141"/>
      <c r="C27" s="140"/>
      <c r="D27" s="140"/>
      <c r="E27" s="142" t="s">
        <v>110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ROUND((SUM(BE83:BE158)),  2)</f>
        <v>0</v>
      </c>
      <c r="G33" s="40"/>
      <c r="H33" s="40"/>
      <c r="I33" s="150">
        <v>0.20999999999999999</v>
      </c>
      <c r="J33" s="149">
        <f>ROUND(((SUM(BE83:BE158))*I33),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ROUND((SUM(BF83:BF158)),  2)</f>
        <v>0</v>
      </c>
      <c r="G34" s="40"/>
      <c r="H34" s="40"/>
      <c r="I34" s="150">
        <v>0.14999999999999999</v>
      </c>
      <c r="J34" s="149">
        <f>ROUND(((SUM(BF83:BF158))*I34),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ROUND((SUM(BG83:BG158)),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ROUND((SUM(BH83:BH158)),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ROUND((SUM(BI83:BI158)),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Oprava oplocení a chodníků MŠ Tylova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2021-015-03 - Bourací práce - komunikace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MŠ Tylova 37, Ostrava- Zábřeh</v>
      </c>
      <c r="G52" s="42"/>
      <c r="H52" s="42"/>
      <c r="I52" s="34" t="s">
        <v>23</v>
      </c>
      <c r="J52" s="74" t="str">
        <f>IF(J12="","",J12)</f>
        <v>15. 4. 2021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Statutární město Ostrava, Prokešovo nám. 1803/8</v>
      </c>
      <c r="G54" s="42"/>
      <c r="H54" s="42"/>
      <c r="I54" s="34" t="s">
        <v>31</v>
      </c>
      <c r="J54" s="38" t="str">
        <f>E21</f>
        <v>ČOS exim s.r.o., Alešova 26, České Budějovice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Dana Mlejnková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112</v>
      </c>
      <c r="D57" s="164"/>
      <c r="E57" s="164"/>
      <c r="F57" s="164"/>
      <c r="G57" s="164"/>
      <c r="H57" s="164"/>
      <c r="I57" s="164"/>
      <c r="J57" s="165" t="s">
        <v>113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114</v>
      </c>
    </row>
    <row r="60" s="9" customFormat="1" ht="24.96" customHeight="1">
      <c r="A60" s="9"/>
      <c r="B60" s="167"/>
      <c r="C60" s="168"/>
      <c r="D60" s="169" t="s">
        <v>115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222</v>
      </c>
      <c r="E61" s="176"/>
      <c r="F61" s="176"/>
      <c r="G61" s="176"/>
      <c r="H61" s="176"/>
      <c r="I61" s="176"/>
      <c r="J61" s="177">
        <f>J85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395</v>
      </c>
      <c r="E62" s="176"/>
      <c r="F62" s="176"/>
      <c r="G62" s="176"/>
      <c r="H62" s="176"/>
      <c r="I62" s="176"/>
      <c r="J62" s="177">
        <f>J109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117</v>
      </c>
      <c r="E63" s="176"/>
      <c r="F63" s="176"/>
      <c r="G63" s="176"/>
      <c r="H63" s="176"/>
      <c r="I63" s="176"/>
      <c r="J63" s="177">
        <f>J115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118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>Oprava oplocení a chodníků MŠ Tylova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108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2021-015-03 - Bourací práce - komunikace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>MŠ Tylova 37, Ostrava- Zábřeh</v>
      </c>
      <c r="G77" s="42"/>
      <c r="H77" s="42"/>
      <c r="I77" s="34" t="s">
        <v>23</v>
      </c>
      <c r="J77" s="74" t="str">
        <f>IF(J12="","",J12)</f>
        <v>15. 4. 2021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40.05" customHeight="1">
      <c r="A79" s="40"/>
      <c r="B79" s="41"/>
      <c r="C79" s="34" t="s">
        <v>25</v>
      </c>
      <c r="D79" s="42"/>
      <c r="E79" s="42"/>
      <c r="F79" s="29" t="str">
        <f>E15</f>
        <v>Statutární město Ostrava, Prokešovo nám. 1803/8</v>
      </c>
      <c r="G79" s="42"/>
      <c r="H79" s="42"/>
      <c r="I79" s="34" t="s">
        <v>31</v>
      </c>
      <c r="J79" s="38" t="str">
        <f>E21</f>
        <v>ČOS exim s.r.o., Alešova 26, České Budějovice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29</v>
      </c>
      <c r="D80" s="42"/>
      <c r="E80" s="42"/>
      <c r="F80" s="29" t="str">
        <f>IF(E18="","",E18)</f>
        <v>Vyplň údaj</v>
      </c>
      <c r="G80" s="42"/>
      <c r="H80" s="42"/>
      <c r="I80" s="34" t="s">
        <v>34</v>
      </c>
      <c r="J80" s="38" t="str">
        <f>E24</f>
        <v>Ing. Dana Mlejnková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79"/>
      <c r="B82" s="180"/>
      <c r="C82" s="181" t="s">
        <v>119</v>
      </c>
      <c r="D82" s="182" t="s">
        <v>57</v>
      </c>
      <c r="E82" s="182" t="s">
        <v>53</v>
      </c>
      <c r="F82" s="182" t="s">
        <v>54</v>
      </c>
      <c r="G82" s="182" t="s">
        <v>120</v>
      </c>
      <c r="H82" s="182" t="s">
        <v>121</v>
      </c>
      <c r="I82" s="182" t="s">
        <v>122</v>
      </c>
      <c r="J82" s="182" t="s">
        <v>113</v>
      </c>
      <c r="K82" s="183" t="s">
        <v>123</v>
      </c>
      <c r="L82" s="184"/>
      <c r="M82" s="94" t="s">
        <v>19</v>
      </c>
      <c r="N82" s="95" t="s">
        <v>42</v>
      </c>
      <c r="O82" s="95" t="s">
        <v>124</v>
      </c>
      <c r="P82" s="95" t="s">
        <v>125</v>
      </c>
      <c r="Q82" s="95" t="s">
        <v>126</v>
      </c>
      <c r="R82" s="95" t="s">
        <v>127</v>
      </c>
      <c r="S82" s="95" t="s">
        <v>128</v>
      </c>
      <c r="T82" s="96" t="s">
        <v>129</v>
      </c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40"/>
      <c r="B83" s="41"/>
      <c r="C83" s="101" t="s">
        <v>130</v>
      </c>
      <c r="D83" s="42"/>
      <c r="E83" s="42"/>
      <c r="F83" s="42"/>
      <c r="G83" s="42"/>
      <c r="H83" s="42"/>
      <c r="I83" s="42"/>
      <c r="J83" s="185">
        <f>BK83</f>
        <v>0</v>
      </c>
      <c r="K83" s="42"/>
      <c r="L83" s="46"/>
      <c r="M83" s="97"/>
      <c r="N83" s="186"/>
      <c r="O83" s="98"/>
      <c r="P83" s="187">
        <f>P84</f>
        <v>0</v>
      </c>
      <c r="Q83" s="98"/>
      <c r="R83" s="187">
        <f>R84</f>
        <v>0</v>
      </c>
      <c r="S83" s="98"/>
      <c r="T83" s="188">
        <f>T84</f>
        <v>255.00299999999999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71</v>
      </c>
      <c r="AU83" s="19" t="s">
        <v>114</v>
      </c>
      <c r="BK83" s="189">
        <f>BK84</f>
        <v>0</v>
      </c>
    </row>
    <row r="84" s="12" customFormat="1" ht="25.92" customHeight="1">
      <c r="A84" s="12"/>
      <c r="B84" s="190"/>
      <c r="C84" s="191"/>
      <c r="D84" s="192" t="s">
        <v>71</v>
      </c>
      <c r="E84" s="193" t="s">
        <v>131</v>
      </c>
      <c r="F84" s="193" t="s">
        <v>132</v>
      </c>
      <c r="G84" s="191"/>
      <c r="H84" s="191"/>
      <c r="I84" s="194"/>
      <c r="J84" s="195">
        <f>BK84</f>
        <v>0</v>
      </c>
      <c r="K84" s="191"/>
      <c r="L84" s="196"/>
      <c r="M84" s="197"/>
      <c r="N84" s="198"/>
      <c r="O84" s="198"/>
      <c r="P84" s="199">
        <f>P85+P109+P115</f>
        <v>0</v>
      </c>
      <c r="Q84" s="198"/>
      <c r="R84" s="199">
        <f>R85+R109+R115</f>
        <v>0</v>
      </c>
      <c r="S84" s="198"/>
      <c r="T84" s="200">
        <f>T85+T109+T115</f>
        <v>255.00299999999999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80</v>
      </c>
      <c r="AT84" s="202" t="s">
        <v>71</v>
      </c>
      <c r="AU84" s="202" t="s">
        <v>72</v>
      </c>
      <c r="AY84" s="201" t="s">
        <v>133</v>
      </c>
      <c r="BK84" s="203">
        <f>BK85+BK109+BK115</f>
        <v>0</v>
      </c>
    </row>
    <row r="85" s="12" customFormat="1" ht="22.8" customHeight="1">
      <c r="A85" s="12"/>
      <c r="B85" s="190"/>
      <c r="C85" s="191"/>
      <c r="D85" s="192" t="s">
        <v>71</v>
      </c>
      <c r="E85" s="204" t="s">
        <v>80</v>
      </c>
      <c r="F85" s="204" t="s">
        <v>226</v>
      </c>
      <c r="G85" s="191"/>
      <c r="H85" s="191"/>
      <c r="I85" s="194"/>
      <c r="J85" s="205">
        <f>BK85</f>
        <v>0</v>
      </c>
      <c r="K85" s="191"/>
      <c r="L85" s="196"/>
      <c r="M85" s="197"/>
      <c r="N85" s="198"/>
      <c r="O85" s="198"/>
      <c r="P85" s="199">
        <f>SUM(P86:P108)</f>
        <v>0</v>
      </c>
      <c r="Q85" s="198"/>
      <c r="R85" s="199">
        <f>SUM(R86:R108)</f>
        <v>0</v>
      </c>
      <c r="S85" s="198"/>
      <c r="T85" s="200">
        <f>SUM(T86:T108)</f>
        <v>254.981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80</v>
      </c>
      <c r="AT85" s="202" t="s">
        <v>71</v>
      </c>
      <c r="AU85" s="202" t="s">
        <v>80</v>
      </c>
      <c r="AY85" s="201" t="s">
        <v>133</v>
      </c>
      <c r="BK85" s="203">
        <f>SUM(BK86:BK108)</f>
        <v>0</v>
      </c>
    </row>
    <row r="86" s="2" customFormat="1" ht="16.5" customHeight="1">
      <c r="A86" s="40"/>
      <c r="B86" s="41"/>
      <c r="C86" s="206" t="s">
        <v>80</v>
      </c>
      <c r="D86" s="206" t="s">
        <v>136</v>
      </c>
      <c r="E86" s="207" t="s">
        <v>396</v>
      </c>
      <c r="F86" s="208" t="s">
        <v>397</v>
      </c>
      <c r="G86" s="209" t="s">
        <v>139</v>
      </c>
      <c r="H86" s="210">
        <v>302</v>
      </c>
      <c r="I86" s="211"/>
      <c r="J86" s="212">
        <f>ROUND(I86*H86,2)</f>
        <v>0</v>
      </c>
      <c r="K86" s="208" t="s">
        <v>153</v>
      </c>
      <c r="L86" s="46"/>
      <c r="M86" s="213" t="s">
        <v>19</v>
      </c>
      <c r="N86" s="214" t="s">
        <v>43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0.57999999999999996</v>
      </c>
      <c r="T86" s="216">
        <f>S86*H86</f>
        <v>175.16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140</v>
      </c>
      <c r="AT86" s="217" t="s">
        <v>136</v>
      </c>
      <c r="AU86" s="217" t="s">
        <v>82</v>
      </c>
      <c r="AY86" s="19" t="s">
        <v>133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80</v>
      </c>
      <c r="BK86" s="218">
        <f>ROUND(I86*H86,2)</f>
        <v>0</v>
      </c>
      <c r="BL86" s="19" t="s">
        <v>140</v>
      </c>
      <c r="BM86" s="217" t="s">
        <v>398</v>
      </c>
    </row>
    <row r="87" s="2" customFormat="1">
      <c r="A87" s="40"/>
      <c r="B87" s="41"/>
      <c r="C87" s="42"/>
      <c r="D87" s="219" t="s">
        <v>142</v>
      </c>
      <c r="E87" s="42"/>
      <c r="F87" s="220" t="s">
        <v>399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142</v>
      </c>
      <c r="AU87" s="19" t="s">
        <v>82</v>
      </c>
    </row>
    <row r="88" s="13" customFormat="1">
      <c r="A88" s="13"/>
      <c r="B88" s="224"/>
      <c r="C88" s="225"/>
      <c r="D88" s="219" t="s">
        <v>144</v>
      </c>
      <c r="E88" s="226" t="s">
        <v>19</v>
      </c>
      <c r="F88" s="227" t="s">
        <v>145</v>
      </c>
      <c r="G88" s="225"/>
      <c r="H88" s="226" t="s">
        <v>19</v>
      </c>
      <c r="I88" s="228"/>
      <c r="J88" s="225"/>
      <c r="K88" s="225"/>
      <c r="L88" s="229"/>
      <c r="M88" s="230"/>
      <c r="N88" s="231"/>
      <c r="O88" s="231"/>
      <c r="P88" s="231"/>
      <c r="Q88" s="231"/>
      <c r="R88" s="231"/>
      <c r="S88" s="231"/>
      <c r="T88" s="232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3" t="s">
        <v>144</v>
      </c>
      <c r="AU88" s="233" t="s">
        <v>82</v>
      </c>
      <c r="AV88" s="13" t="s">
        <v>80</v>
      </c>
      <c r="AW88" s="13" t="s">
        <v>33</v>
      </c>
      <c r="AX88" s="13" t="s">
        <v>72</v>
      </c>
      <c r="AY88" s="233" t="s">
        <v>133</v>
      </c>
    </row>
    <row r="89" s="13" customFormat="1">
      <c r="A89" s="13"/>
      <c r="B89" s="224"/>
      <c r="C89" s="225"/>
      <c r="D89" s="219" t="s">
        <v>144</v>
      </c>
      <c r="E89" s="226" t="s">
        <v>19</v>
      </c>
      <c r="F89" s="227" t="s">
        <v>400</v>
      </c>
      <c r="G89" s="225"/>
      <c r="H89" s="226" t="s">
        <v>19</v>
      </c>
      <c r="I89" s="228"/>
      <c r="J89" s="225"/>
      <c r="K89" s="225"/>
      <c r="L89" s="229"/>
      <c r="M89" s="230"/>
      <c r="N89" s="231"/>
      <c r="O89" s="231"/>
      <c r="P89" s="231"/>
      <c r="Q89" s="231"/>
      <c r="R89" s="231"/>
      <c r="S89" s="231"/>
      <c r="T89" s="232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3" t="s">
        <v>144</v>
      </c>
      <c r="AU89" s="233" t="s">
        <v>82</v>
      </c>
      <c r="AV89" s="13" t="s">
        <v>80</v>
      </c>
      <c r="AW89" s="13" t="s">
        <v>33</v>
      </c>
      <c r="AX89" s="13" t="s">
        <v>72</v>
      </c>
      <c r="AY89" s="233" t="s">
        <v>133</v>
      </c>
    </row>
    <row r="90" s="13" customFormat="1">
      <c r="A90" s="13"/>
      <c r="B90" s="224"/>
      <c r="C90" s="225"/>
      <c r="D90" s="219" t="s">
        <v>144</v>
      </c>
      <c r="E90" s="226" t="s">
        <v>19</v>
      </c>
      <c r="F90" s="227" t="s">
        <v>401</v>
      </c>
      <c r="G90" s="225"/>
      <c r="H90" s="226" t="s">
        <v>19</v>
      </c>
      <c r="I90" s="228"/>
      <c r="J90" s="225"/>
      <c r="K90" s="225"/>
      <c r="L90" s="229"/>
      <c r="M90" s="230"/>
      <c r="N90" s="231"/>
      <c r="O90" s="231"/>
      <c r="P90" s="231"/>
      <c r="Q90" s="231"/>
      <c r="R90" s="231"/>
      <c r="S90" s="231"/>
      <c r="T90" s="232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3" t="s">
        <v>144</v>
      </c>
      <c r="AU90" s="233" t="s">
        <v>82</v>
      </c>
      <c r="AV90" s="13" t="s">
        <v>80</v>
      </c>
      <c r="AW90" s="13" t="s">
        <v>33</v>
      </c>
      <c r="AX90" s="13" t="s">
        <v>72</v>
      </c>
      <c r="AY90" s="233" t="s">
        <v>133</v>
      </c>
    </row>
    <row r="91" s="14" customFormat="1">
      <c r="A91" s="14"/>
      <c r="B91" s="234"/>
      <c r="C91" s="235"/>
      <c r="D91" s="219" t="s">
        <v>144</v>
      </c>
      <c r="E91" s="236" t="s">
        <v>19</v>
      </c>
      <c r="F91" s="237" t="s">
        <v>402</v>
      </c>
      <c r="G91" s="235"/>
      <c r="H91" s="238">
        <v>302</v>
      </c>
      <c r="I91" s="239"/>
      <c r="J91" s="235"/>
      <c r="K91" s="235"/>
      <c r="L91" s="240"/>
      <c r="M91" s="241"/>
      <c r="N91" s="242"/>
      <c r="O91" s="242"/>
      <c r="P91" s="242"/>
      <c r="Q91" s="242"/>
      <c r="R91" s="242"/>
      <c r="S91" s="242"/>
      <c r="T91" s="243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4" t="s">
        <v>144</v>
      </c>
      <c r="AU91" s="244" t="s">
        <v>82</v>
      </c>
      <c r="AV91" s="14" t="s">
        <v>82</v>
      </c>
      <c r="AW91" s="14" t="s">
        <v>33</v>
      </c>
      <c r="AX91" s="14" t="s">
        <v>72</v>
      </c>
      <c r="AY91" s="244" t="s">
        <v>133</v>
      </c>
    </row>
    <row r="92" s="13" customFormat="1">
      <c r="A92" s="13"/>
      <c r="B92" s="224"/>
      <c r="C92" s="225"/>
      <c r="D92" s="219" t="s">
        <v>144</v>
      </c>
      <c r="E92" s="226" t="s">
        <v>19</v>
      </c>
      <c r="F92" s="227" t="s">
        <v>403</v>
      </c>
      <c r="G92" s="225"/>
      <c r="H92" s="226" t="s">
        <v>19</v>
      </c>
      <c r="I92" s="228"/>
      <c r="J92" s="225"/>
      <c r="K92" s="225"/>
      <c r="L92" s="229"/>
      <c r="M92" s="230"/>
      <c r="N92" s="231"/>
      <c r="O92" s="231"/>
      <c r="P92" s="231"/>
      <c r="Q92" s="231"/>
      <c r="R92" s="231"/>
      <c r="S92" s="231"/>
      <c r="T92" s="232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3" t="s">
        <v>144</v>
      </c>
      <c r="AU92" s="233" t="s">
        <v>82</v>
      </c>
      <c r="AV92" s="13" t="s">
        <v>80</v>
      </c>
      <c r="AW92" s="13" t="s">
        <v>33</v>
      </c>
      <c r="AX92" s="13" t="s">
        <v>72</v>
      </c>
      <c r="AY92" s="233" t="s">
        <v>133</v>
      </c>
    </row>
    <row r="93" s="15" customFormat="1">
      <c r="A93" s="15"/>
      <c r="B93" s="245"/>
      <c r="C93" s="246"/>
      <c r="D93" s="219" t="s">
        <v>144</v>
      </c>
      <c r="E93" s="247" t="s">
        <v>19</v>
      </c>
      <c r="F93" s="248" t="s">
        <v>149</v>
      </c>
      <c r="G93" s="246"/>
      <c r="H93" s="249">
        <v>302</v>
      </c>
      <c r="I93" s="250"/>
      <c r="J93" s="246"/>
      <c r="K93" s="246"/>
      <c r="L93" s="251"/>
      <c r="M93" s="252"/>
      <c r="N93" s="253"/>
      <c r="O93" s="253"/>
      <c r="P93" s="253"/>
      <c r="Q93" s="253"/>
      <c r="R93" s="253"/>
      <c r="S93" s="253"/>
      <c r="T93" s="254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55" t="s">
        <v>144</v>
      </c>
      <c r="AU93" s="255" t="s">
        <v>82</v>
      </c>
      <c r="AV93" s="15" t="s">
        <v>140</v>
      </c>
      <c r="AW93" s="15" t="s">
        <v>33</v>
      </c>
      <c r="AX93" s="15" t="s">
        <v>80</v>
      </c>
      <c r="AY93" s="255" t="s">
        <v>133</v>
      </c>
    </row>
    <row r="94" s="2" customFormat="1" ht="16.5" customHeight="1">
      <c r="A94" s="40"/>
      <c r="B94" s="41"/>
      <c r="C94" s="206" t="s">
        <v>82</v>
      </c>
      <c r="D94" s="206" t="s">
        <v>136</v>
      </c>
      <c r="E94" s="207" t="s">
        <v>404</v>
      </c>
      <c r="F94" s="208" t="s">
        <v>405</v>
      </c>
      <c r="G94" s="209" t="s">
        <v>139</v>
      </c>
      <c r="H94" s="210">
        <v>302</v>
      </c>
      <c r="I94" s="211"/>
      <c r="J94" s="212">
        <f>ROUND(I94*H94,2)</f>
        <v>0</v>
      </c>
      <c r="K94" s="208" t="s">
        <v>153</v>
      </c>
      <c r="L94" s="46"/>
      <c r="M94" s="213" t="s">
        <v>19</v>
      </c>
      <c r="N94" s="214" t="s">
        <v>43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0.098000000000000004</v>
      </c>
      <c r="T94" s="216">
        <f>S94*H94</f>
        <v>29.596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140</v>
      </c>
      <c r="AT94" s="217" t="s">
        <v>136</v>
      </c>
      <c r="AU94" s="217" t="s">
        <v>82</v>
      </c>
      <c r="AY94" s="19" t="s">
        <v>133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80</v>
      </c>
      <c r="BK94" s="218">
        <f>ROUND(I94*H94,2)</f>
        <v>0</v>
      </c>
      <c r="BL94" s="19" t="s">
        <v>140</v>
      </c>
      <c r="BM94" s="217" t="s">
        <v>406</v>
      </c>
    </row>
    <row r="95" s="2" customFormat="1">
      <c r="A95" s="40"/>
      <c r="B95" s="41"/>
      <c r="C95" s="42"/>
      <c r="D95" s="219" t="s">
        <v>142</v>
      </c>
      <c r="E95" s="42"/>
      <c r="F95" s="220" t="s">
        <v>407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142</v>
      </c>
      <c r="AU95" s="19" t="s">
        <v>82</v>
      </c>
    </row>
    <row r="96" s="13" customFormat="1">
      <c r="A96" s="13"/>
      <c r="B96" s="224"/>
      <c r="C96" s="225"/>
      <c r="D96" s="219" t="s">
        <v>144</v>
      </c>
      <c r="E96" s="226" t="s">
        <v>19</v>
      </c>
      <c r="F96" s="227" t="s">
        <v>145</v>
      </c>
      <c r="G96" s="225"/>
      <c r="H96" s="226" t="s">
        <v>19</v>
      </c>
      <c r="I96" s="228"/>
      <c r="J96" s="225"/>
      <c r="K96" s="225"/>
      <c r="L96" s="229"/>
      <c r="M96" s="230"/>
      <c r="N96" s="231"/>
      <c r="O96" s="231"/>
      <c r="P96" s="231"/>
      <c r="Q96" s="231"/>
      <c r="R96" s="231"/>
      <c r="S96" s="231"/>
      <c r="T96" s="23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3" t="s">
        <v>144</v>
      </c>
      <c r="AU96" s="233" t="s">
        <v>82</v>
      </c>
      <c r="AV96" s="13" t="s">
        <v>80</v>
      </c>
      <c r="AW96" s="13" t="s">
        <v>33</v>
      </c>
      <c r="AX96" s="13" t="s">
        <v>72</v>
      </c>
      <c r="AY96" s="233" t="s">
        <v>133</v>
      </c>
    </row>
    <row r="97" s="13" customFormat="1">
      <c r="A97" s="13"/>
      <c r="B97" s="224"/>
      <c r="C97" s="225"/>
      <c r="D97" s="219" t="s">
        <v>144</v>
      </c>
      <c r="E97" s="226" t="s">
        <v>19</v>
      </c>
      <c r="F97" s="227" t="s">
        <v>400</v>
      </c>
      <c r="G97" s="225"/>
      <c r="H97" s="226" t="s">
        <v>19</v>
      </c>
      <c r="I97" s="228"/>
      <c r="J97" s="225"/>
      <c r="K97" s="225"/>
      <c r="L97" s="229"/>
      <c r="M97" s="230"/>
      <c r="N97" s="231"/>
      <c r="O97" s="231"/>
      <c r="P97" s="231"/>
      <c r="Q97" s="231"/>
      <c r="R97" s="231"/>
      <c r="S97" s="231"/>
      <c r="T97" s="23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3" t="s">
        <v>144</v>
      </c>
      <c r="AU97" s="233" t="s">
        <v>82</v>
      </c>
      <c r="AV97" s="13" t="s">
        <v>80</v>
      </c>
      <c r="AW97" s="13" t="s">
        <v>33</v>
      </c>
      <c r="AX97" s="13" t="s">
        <v>72</v>
      </c>
      <c r="AY97" s="233" t="s">
        <v>133</v>
      </c>
    </row>
    <row r="98" s="13" customFormat="1">
      <c r="A98" s="13"/>
      <c r="B98" s="224"/>
      <c r="C98" s="225"/>
      <c r="D98" s="219" t="s">
        <v>144</v>
      </c>
      <c r="E98" s="226" t="s">
        <v>19</v>
      </c>
      <c r="F98" s="227" t="s">
        <v>408</v>
      </c>
      <c r="G98" s="225"/>
      <c r="H98" s="226" t="s">
        <v>19</v>
      </c>
      <c r="I98" s="228"/>
      <c r="J98" s="225"/>
      <c r="K98" s="225"/>
      <c r="L98" s="229"/>
      <c r="M98" s="230"/>
      <c r="N98" s="231"/>
      <c r="O98" s="231"/>
      <c r="P98" s="231"/>
      <c r="Q98" s="231"/>
      <c r="R98" s="231"/>
      <c r="S98" s="231"/>
      <c r="T98" s="23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3" t="s">
        <v>144</v>
      </c>
      <c r="AU98" s="233" t="s">
        <v>82</v>
      </c>
      <c r="AV98" s="13" t="s">
        <v>80</v>
      </c>
      <c r="AW98" s="13" t="s">
        <v>33</v>
      </c>
      <c r="AX98" s="13" t="s">
        <v>72</v>
      </c>
      <c r="AY98" s="233" t="s">
        <v>133</v>
      </c>
    </row>
    <row r="99" s="14" customFormat="1">
      <c r="A99" s="14"/>
      <c r="B99" s="234"/>
      <c r="C99" s="235"/>
      <c r="D99" s="219" t="s">
        <v>144</v>
      </c>
      <c r="E99" s="236" t="s">
        <v>19</v>
      </c>
      <c r="F99" s="237" t="s">
        <v>402</v>
      </c>
      <c r="G99" s="235"/>
      <c r="H99" s="238">
        <v>302</v>
      </c>
      <c r="I99" s="239"/>
      <c r="J99" s="235"/>
      <c r="K99" s="235"/>
      <c r="L99" s="240"/>
      <c r="M99" s="241"/>
      <c r="N99" s="242"/>
      <c r="O99" s="242"/>
      <c r="P99" s="242"/>
      <c r="Q99" s="242"/>
      <c r="R99" s="242"/>
      <c r="S99" s="242"/>
      <c r="T99" s="243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4" t="s">
        <v>144</v>
      </c>
      <c r="AU99" s="244" t="s">
        <v>82</v>
      </c>
      <c r="AV99" s="14" t="s">
        <v>82</v>
      </c>
      <c r="AW99" s="14" t="s">
        <v>33</v>
      </c>
      <c r="AX99" s="14" t="s">
        <v>72</v>
      </c>
      <c r="AY99" s="244" t="s">
        <v>133</v>
      </c>
    </row>
    <row r="100" s="13" customFormat="1">
      <c r="A100" s="13"/>
      <c r="B100" s="224"/>
      <c r="C100" s="225"/>
      <c r="D100" s="219" t="s">
        <v>144</v>
      </c>
      <c r="E100" s="226" t="s">
        <v>19</v>
      </c>
      <c r="F100" s="227" t="s">
        <v>409</v>
      </c>
      <c r="G100" s="225"/>
      <c r="H100" s="226" t="s">
        <v>19</v>
      </c>
      <c r="I100" s="228"/>
      <c r="J100" s="225"/>
      <c r="K100" s="225"/>
      <c r="L100" s="229"/>
      <c r="M100" s="230"/>
      <c r="N100" s="231"/>
      <c r="O100" s="231"/>
      <c r="P100" s="231"/>
      <c r="Q100" s="231"/>
      <c r="R100" s="231"/>
      <c r="S100" s="231"/>
      <c r="T100" s="23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3" t="s">
        <v>144</v>
      </c>
      <c r="AU100" s="233" t="s">
        <v>82</v>
      </c>
      <c r="AV100" s="13" t="s">
        <v>80</v>
      </c>
      <c r="AW100" s="13" t="s">
        <v>33</v>
      </c>
      <c r="AX100" s="13" t="s">
        <v>72</v>
      </c>
      <c r="AY100" s="233" t="s">
        <v>133</v>
      </c>
    </row>
    <row r="101" s="15" customFormat="1">
      <c r="A101" s="15"/>
      <c r="B101" s="245"/>
      <c r="C101" s="246"/>
      <c r="D101" s="219" t="s">
        <v>144</v>
      </c>
      <c r="E101" s="247" t="s">
        <v>19</v>
      </c>
      <c r="F101" s="248" t="s">
        <v>149</v>
      </c>
      <c r="G101" s="246"/>
      <c r="H101" s="249">
        <v>302</v>
      </c>
      <c r="I101" s="250"/>
      <c r="J101" s="246"/>
      <c r="K101" s="246"/>
      <c r="L101" s="251"/>
      <c r="M101" s="252"/>
      <c r="N101" s="253"/>
      <c r="O101" s="253"/>
      <c r="P101" s="253"/>
      <c r="Q101" s="253"/>
      <c r="R101" s="253"/>
      <c r="S101" s="253"/>
      <c r="T101" s="254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5" t="s">
        <v>144</v>
      </c>
      <c r="AU101" s="255" t="s">
        <v>82</v>
      </c>
      <c r="AV101" s="15" t="s">
        <v>140</v>
      </c>
      <c r="AW101" s="15" t="s">
        <v>33</v>
      </c>
      <c r="AX101" s="15" t="s">
        <v>80</v>
      </c>
      <c r="AY101" s="255" t="s">
        <v>133</v>
      </c>
    </row>
    <row r="102" s="2" customFormat="1" ht="16.5" customHeight="1">
      <c r="A102" s="40"/>
      <c r="B102" s="41"/>
      <c r="C102" s="206" t="s">
        <v>160</v>
      </c>
      <c r="D102" s="206" t="s">
        <v>136</v>
      </c>
      <c r="E102" s="207" t="s">
        <v>410</v>
      </c>
      <c r="F102" s="208" t="s">
        <v>411</v>
      </c>
      <c r="G102" s="209" t="s">
        <v>163</v>
      </c>
      <c r="H102" s="210">
        <v>245</v>
      </c>
      <c r="I102" s="211"/>
      <c r="J102" s="212">
        <f>ROUND(I102*H102,2)</f>
        <v>0</v>
      </c>
      <c r="K102" s="208" t="s">
        <v>153</v>
      </c>
      <c r="L102" s="46"/>
      <c r="M102" s="213" t="s">
        <v>19</v>
      </c>
      <c r="N102" s="214" t="s">
        <v>43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0.20499999999999999</v>
      </c>
      <c r="T102" s="216">
        <f>S102*H102</f>
        <v>50.224999999999994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140</v>
      </c>
      <c r="AT102" s="217" t="s">
        <v>136</v>
      </c>
      <c r="AU102" s="217" t="s">
        <v>82</v>
      </c>
      <c r="AY102" s="19" t="s">
        <v>133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80</v>
      </c>
      <c r="BK102" s="218">
        <f>ROUND(I102*H102,2)</f>
        <v>0</v>
      </c>
      <c r="BL102" s="19" t="s">
        <v>140</v>
      </c>
      <c r="BM102" s="217" t="s">
        <v>412</v>
      </c>
    </row>
    <row r="103" s="2" customFormat="1">
      <c r="A103" s="40"/>
      <c r="B103" s="41"/>
      <c r="C103" s="42"/>
      <c r="D103" s="219" t="s">
        <v>142</v>
      </c>
      <c r="E103" s="42"/>
      <c r="F103" s="220" t="s">
        <v>413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142</v>
      </c>
      <c r="AU103" s="19" t="s">
        <v>82</v>
      </c>
    </row>
    <row r="104" s="13" customFormat="1">
      <c r="A104" s="13"/>
      <c r="B104" s="224"/>
      <c r="C104" s="225"/>
      <c r="D104" s="219" t="s">
        <v>144</v>
      </c>
      <c r="E104" s="226" t="s">
        <v>19</v>
      </c>
      <c r="F104" s="227" t="s">
        <v>145</v>
      </c>
      <c r="G104" s="225"/>
      <c r="H104" s="226" t="s">
        <v>19</v>
      </c>
      <c r="I104" s="228"/>
      <c r="J104" s="225"/>
      <c r="K104" s="225"/>
      <c r="L104" s="229"/>
      <c r="M104" s="230"/>
      <c r="N104" s="231"/>
      <c r="O104" s="231"/>
      <c r="P104" s="231"/>
      <c r="Q104" s="231"/>
      <c r="R104" s="231"/>
      <c r="S104" s="231"/>
      <c r="T104" s="23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3" t="s">
        <v>144</v>
      </c>
      <c r="AU104" s="233" t="s">
        <v>82</v>
      </c>
      <c r="AV104" s="13" t="s">
        <v>80</v>
      </c>
      <c r="AW104" s="13" t="s">
        <v>33</v>
      </c>
      <c r="AX104" s="13" t="s">
        <v>72</v>
      </c>
      <c r="AY104" s="233" t="s">
        <v>133</v>
      </c>
    </row>
    <row r="105" s="13" customFormat="1">
      <c r="A105" s="13"/>
      <c r="B105" s="224"/>
      <c r="C105" s="225"/>
      <c r="D105" s="219" t="s">
        <v>144</v>
      </c>
      <c r="E105" s="226" t="s">
        <v>19</v>
      </c>
      <c r="F105" s="227" t="s">
        <v>400</v>
      </c>
      <c r="G105" s="225"/>
      <c r="H105" s="226" t="s">
        <v>19</v>
      </c>
      <c r="I105" s="228"/>
      <c r="J105" s="225"/>
      <c r="K105" s="225"/>
      <c r="L105" s="229"/>
      <c r="M105" s="230"/>
      <c r="N105" s="231"/>
      <c r="O105" s="231"/>
      <c r="P105" s="231"/>
      <c r="Q105" s="231"/>
      <c r="R105" s="231"/>
      <c r="S105" s="231"/>
      <c r="T105" s="23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144</v>
      </c>
      <c r="AU105" s="233" t="s">
        <v>82</v>
      </c>
      <c r="AV105" s="13" t="s">
        <v>80</v>
      </c>
      <c r="AW105" s="13" t="s">
        <v>33</v>
      </c>
      <c r="AX105" s="13" t="s">
        <v>72</v>
      </c>
      <c r="AY105" s="233" t="s">
        <v>133</v>
      </c>
    </row>
    <row r="106" s="13" customFormat="1">
      <c r="A106" s="13"/>
      <c r="B106" s="224"/>
      <c r="C106" s="225"/>
      <c r="D106" s="219" t="s">
        <v>144</v>
      </c>
      <c r="E106" s="226" t="s">
        <v>19</v>
      </c>
      <c r="F106" s="227" t="s">
        <v>414</v>
      </c>
      <c r="G106" s="225"/>
      <c r="H106" s="226" t="s">
        <v>19</v>
      </c>
      <c r="I106" s="228"/>
      <c r="J106" s="225"/>
      <c r="K106" s="225"/>
      <c r="L106" s="229"/>
      <c r="M106" s="230"/>
      <c r="N106" s="231"/>
      <c r="O106" s="231"/>
      <c r="P106" s="231"/>
      <c r="Q106" s="231"/>
      <c r="R106" s="231"/>
      <c r="S106" s="231"/>
      <c r="T106" s="23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3" t="s">
        <v>144</v>
      </c>
      <c r="AU106" s="233" t="s">
        <v>82</v>
      </c>
      <c r="AV106" s="13" t="s">
        <v>80</v>
      </c>
      <c r="AW106" s="13" t="s">
        <v>33</v>
      </c>
      <c r="AX106" s="13" t="s">
        <v>72</v>
      </c>
      <c r="AY106" s="233" t="s">
        <v>133</v>
      </c>
    </row>
    <row r="107" s="14" customFormat="1">
      <c r="A107" s="14"/>
      <c r="B107" s="234"/>
      <c r="C107" s="235"/>
      <c r="D107" s="219" t="s">
        <v>144</v>
      </c>
      <c r="E107" s="236" t="s">
        <v>19</v>
      </c>
      <c r="F107" s="237" t="s">
        <v>415</v>
      </c>
      <c r="G107" s="235"/>
      <c r="H107" s="238">
        <v>245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4" t="s">
        <v>144</v>
      </c>
      <c r="AU107" s="244" t="s">
        <v>82</v>
      </c>
      <c r="AV107" s="14" t="s">
        <v>82</v>
      </c>
      <c r="AW107" s="14" t="s">
        <v>33</v>
      </c>
      <c r="AX107" s="14" t="s">
        <v>72</v>
      </c>
      <c r="AY107" s="244" t="s">
        <v>133</v>
      </c>
    </row>
    <row r="108" s="15" customFormat="1">
      <c r="A108" s="15"/>
      <c r="B108" s="245"/>
      <c r="C108" s="246"/>
      <c r="D108" s="219" t="s">
        <v>144</v>
      </c>
      <c r="E108" s="247" t="s">
        <v>19</v>
      </c>
      <c r="F108" s="248" t="s">
        <v>149</v>
      </c>
      <c r="G108" s="246"/>
      <c r="H108" s="249">
        <v>245</v>
      </c>
      <c r="I108" s="250"/>
      <c r="J108" s="246"/>
      <c r="K108" s="246"/>
      <c r="L108" s="251"/>
      <c r="M108" s="252"/>
      <c r="N108" s="253"/>
      <c r="O108" s="253"/>
      <c r="P108" s="253"/>
      <c r="Q108" s="253"/>
      <c r="R108" s="253"/>
      <c r="S108" s="253"/>
      <c r="T108" s="254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5" t="s">
        <v>144</v>
      </c>
      <c r="AU108" s="255" t="s">
        <v>82</v>
      </c>
      <c r="AV108" s="15" t="s">
        <v>140</v>
      </c>
      <c r="AW108" s="15" t="s">
        <v>33</v>
      </c>
      <c r="AX108" s="15" t="s">
        <v>80</v>
      </c>
      <c r="AY108" s="255" t="s">
        <v>133</v>
      </c>
    </row>
    <row r="109" s="12" customFormat="1" ht="22.8" customHeight="1">
      <c r="A109" s="12"/>
      <c r="B109" s="190"/>
      <c r="C109" s="191"/>
      <c r="D109" s="192" t="s">
        <v>71</v>
      </c>
      <c r="E109" s="204" t="s">
        <v>197</v>
      </c>
      <c r="F109" s="204" t="s">
        <v>416</v>
      </c>
      <c r="G109" s="191"/>
      <c r="H109" s="191"/>
      <c r="I109" s="194"/>
      <c r="J109" s="205">
        <f>BK109</f>
        <v>0</v>
      </c>
      <c r="K109" s="191"/>
      <c r="L109" s="196"/>
      <c r="M109" s="197"/>
      <c r="N109" s="198"/>
      <c r="O109" s="198"/>
      <c r="P109" s="199">
        <f>SUM(P110:P114)</f>
        <v>0</v>
      </c>
      <c r="Q109" s="198"/>
      <c r="R109" s="199">
        <f>SUM(R110:R114)</f>
        <v>0</v>
      </c>
      <c r="S109" s="198"/>
      <c r="T109" s="200">
        <f>SUM(T110:T114)</f>
        <v>0.021999999999999999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1" t="s">
        <v>80</v>
      </c>
      <c r="AT109" s="202" t="s">
        <v>71</v>
      </c>
      <c r="AU109" s="202" t="s">
        <v>80</v>
      </c>
      <c r="AY109" s="201" t="s">
        <v>133</v>
      </c>
      <c r="BK109" s="203">
        <f>SUM(BK110:BK114)</f>
        <v>0</v>
      </c>
    </row>
    <row r="110" s="2" customFormat="1" ht="16.5" customHeight="1">
      <c r="A110" s="40"/>
      <c r="B110" s="41"/>
      <c r="C110" s="206" t="s">
        <v>140</v>
      </c>
      <c r="D110" s="206" t="s">
        <v>136</v>
      </c>
      <c r="E110" s="207" t="s">
        <v>417</v>
      </c>
      <c r="F110" s="208" t="s">
        <v>418</v>
      </c>
      <c r="G110" s="209" t="s">
        <v>152</v>
      </c>
      <c r="H110" s="210">
        <v>2</v>
      </c>
      <c r="I110" s="211"/>
      <c r="J110" s="212">
        <f>ROUND(I110*H110,2)</f>
        <v>0</v>
      </c>
      <c r="K110" s="208" t="s">
        <v>19</v>
      </c>
      <c r="L110" s="46"/>
      <c r="M110" s="213" t="s">
        <v>19</v>
      </c>
      <c r="N110" s="214" t="s">
        <v>43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0.010999999999999999</v>
      </c>
      <c r="T110" s="216">
        <f>S110*H110</f>
        <v>0.021999999999999999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140</v>
      </c>
      <c r="AT110" s="217" t="s">
        <v>136</v>
      </c>
      <c r="AU110" s="217" t="s">
        <v>82</v>
      </c>
      <c r="AY110" s="19" t="s">
        <v>133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80</v>
      </c>
      <c r="BK110" s="218">
        <f>ROUND(I110*H110,2)</f>
        <v>0</v>
      </c>
      <c r="BL110" s="19" t="s">
        <v>140</v>
      </c>
      <c r="BM110" s="217" t="s">
        <v>419</v>
      </c>
    </row>
    <row r="111" s="2" customFormat="1">
      <c r="A111" s="40"/>
      <c r="B111" s="41"/>
      <c r="C111" s="42"/>
      <c r="D111" s="219" t="s">
        <v>142</v>
      </c>
      <c r="E111" s="42"/>
      <c r="F111" s="220" t="s">
        <v>418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142</v>
      </c>
      <c r="AU111" s="19" t="s">
        <v>82</v>
      </c>
    </row>
    <row r="112" s="13" customFormat="1">
      <c r="A112" s="13"/>
      <c r="B112" s="224"/>
      <c r="C112" s="225"/>
      <c r="D112" s="219" t="s">
        <v>144</v>
      </c>
      <c r="E112" s="226" t="s">
        <v>19</v>
      </c>
      <c r="F112" s="227" t="s">
        <v>418</v>
      </c>
      <c r="G112" s="225"/>
      <c r="H112" s="226" t="s">
        <v>19</v>
      </c>
      <c r="I112" s="228"/>
      <c r="J112" s="225"/>
      <c r="K112" s="225"/>
      <c r="L112" s="229"/>
      <c r="M112" s="230"/>
      <c r="N112" s="231"/>
      <c r="O112" s="231"/>
      <c r="P112" s="231"/>
      <c r="Q112" s="231"/>
      <c r="R112" s="231"/>
      <c r="S112" s="231"/>
      <c r="T112" s="23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3" t="s">
        <v>144</v>
      </c>
      <c r="AU112" s="233" t="s">
        <v>82</v>
      </c>
      <c r="AV112" s="13" t="s">
        <v>80</v>
      </c>
      <c r="AW112" s="13" t="s">
        <v>33</v>
      </c>
      <c r="AX112" s="13" t="s">
        <v>72</v>
      </c>
      <c r="AY112" s="233" t="s">
        <v>133</v>
      </c>
    </row>
    <row r="113" s="14" customFormat="1">
      <c r="A113" s="14"/>
      <c r="B113" s="234"/>
      <c r="C113" s="235"/>
      <c r="D113" s="219" t="s">
        <v>144</v>
      </c>
      <c r="E113" s="236" t="s">
        <v>19</v>
      </c>
      <c r="F113" s="237" t="s">
        <v>82</v>
      </c>
      <c r="G113" s="235"/>
      <c r="H113" s="238">
        <v>2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4" t="s">
        <v>144</v>
      </c>
      <c r="AU113" s="244" t="s">
        <v>82</v>
      </c>
      <c r="AV113" s="14" t="s">
        <v>82</v>
      </c>
      <c r="AW113" s="14" t="s">
        <v>33</v>
      </c>
      <c r="AX113" s="14" t="s">
        <v>72</v>
      </c>
      <c r="AY113" s="244" t="s">
        <v>133</v>
      </c>
    </row>
    <row r="114" s="15" customFormat="1">
      <c r="A114" s="15"/>
      <c r="B114" s="245"/>
      <c r="C114" s="246"/>
      <c r="D114" s="219" t="s">
        <v>144</v>
      </c>
      <c r="E114" s="247" t="s">
        <v>19</v>
      </c>
      <c r="F114" s="248" t="s">
        <v>149</v>
      </c>
      <c r="G114" s="246"/>
      <c r="H114" s="249">
        <v>2</v>
      </c>
      <c r="I114" s="250"/>
      <c r="J114" s="246"/>
      <c r="K114" s="246"/>
      <c r="L114" s="251"/>
      <c r="M114" s="252"/>
      <c r="N114" s="253"/>
      <c r="O114" s="253"/>
      <c r="P114" s="253"/>
      <c r="Q114" s="253"/>
      <c r="R114" s="253"/>
      <c r="S114" s="253"/>
      <c r="T114" s="254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5" t="s">
        <v>144</v>
      </c>
      <c r="AU114" s="255" t="s">
        <v>82</v>
      </c>
      <c r="AV114" s="15" t="s">
        <v>140</v>
      </c>
      <c r="AW114" s="15" t="s">
        <v>33</v>
      </c>
      <c r="AX114" s="15" t="s">
        <v>80</v>
      </c>
      <c r="AY114" s="255" t="s">
        <v>133</v>
      </c>
    </row>
    <row r="115" s="12" customFormat="1" ht="22.8" customHeight="1">
      <c r="A115" s="12"/>
      <c r="B115" s="190"/>
      <c r="C115" s="191"/>
      <c r="D115" s="192" t="s">
        <v>71</v>
      </c>
      <c r="E115" s="204" t="s">
        <v>179</v>
      </c>
      <c r="F115" s="204" t="s">
        <v>180</v>
      </c>
      <c r="G115" s="191"/>
      <c r="H115" s="191"/>
      <c r="I115" s="194"/>
      <c r="J115" s="205">
        <f>BK115</f>
        <v>0</v>
      </c>
      <c r="K115" s="191"/>
      <c r="L115" s="196"/>
      <c r="M115" s="197"/>
      <c r="N115" s="198"/>
      <c r="O115" s="198"/>
      <c r="P115" s="199">
        <f>SUM(P116:P158)</f>
        <v>0</v>
      </c>
      <c r="Q115" s="198"/>
      <c r="R115" s="199">
        <f>SUM(R116:R158)</f>
        <v>0</v>
      </c>
      <c r="S115" s="198"/>
      <c r="T115" s="200">
        <f>SUM(T116:T158)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1" t="s">
        <v>80</v>
      </c>
      <c r="AT115" s="202" t="s">
        <v>71</v>
      </c>
      <c r="AU115" s="202" t="s">
        <v>80</v>
      </c>
      <c r="AY115" s="201" t="s">
        <v>133</v>
      </c>
      <c r="BK115" s="203">
        <f>SUM(BK116:BK158)</f>
        <v>0</v>
      </c>
    </row>
    <row r="116" s="2" customFormat="1" ht="16.5" customHeight="1">
      <c r="A116" s="40"/>
      <c r="B116" s="41"/>
      <c r="C116" s="206" t="s">
        <v>173</v>
      </c>
      <c r="D116" s="206" t="s">
        <v>136</v>
      </c>
      <c r="E116" s="207" t="s">
        <v>198</v>
      </c>
      <c r="F116" s="208" t="s">
        <v>199</v>
      </c>
      <c r="G116" s="209" t="s">
        <v>183</v>
      </c>
      <c r="H116" s="210">
        <v>0.021999999999999999</v>
      </c>
      <c r="I116" s="211"/>
      <c r="J116" s="212">
        <f>ROUND(I116*H116,2)</f>
        <v>0</v>
      </c>
      <c r="K116" s="208" t="s">
        <v>153</v>
      </c>
      <c r="L116" s="46"/>
      <c r="M116" s="213" t="s">
        <v>19</v>
      </c>
      <c r="N116" s="214" t="s">
        <v>43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140</v>
      </c>
      <c r="AT116" s="217" t="s">
        <v>136</v>
      </c>
      <c r="AU116" s="217" t="s">
        <v>82</v>
      </c>
      <c r="AY116" s="19" t="s">
        <v>133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80</v>
      </c>
      <c r="BK116" s="218">
        <f>ROUND(I116*H116,2)</f>
        <v>0</v>
      </c>
      <c r="BL116" s="19" t="s">
        <v>140</v>
      </c>
      <c r="BM116" s="217" t="s">
        <v>420</v>
      </c>
    </row>
    <row r="117" s="2" customFormat="1">
      <c r="A117" s="40"/>
      <c r="B117" s="41"/>
      <c r="C117" s="42"/>
      <c r="D117" s="219" t="s">
        <v>142</v>
      </c>
      <c r="E117" s="42"/>
      <c r="F117" s="220" t="s">
        <v>201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142</v>
      </c>
      <c r="AU117" s="19" t="s">
        <v>82</v>
      </c>
    </row>
    <row r="118" s="14" customFormat="1">
      <c r="A118" s="14"/>
      <c r="B118" s="234"/>
      <c r="C118" s="235"/>
      <c r="D118" s="219" t="s">
        <v>144</v>
      </c>
      <c r="E118" s="236" t="s">
        <v>19</v>
      </c>
      <c r="F118" s="237" t="s">
        <v>421</v>
      </c>
      <c r="G118" s="235"/>
      <c r="H118" s="238">
        <v>0.021999999999999999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4" t="s">
        <v>144</v>
      </c>
      <c r="AU118" s="244" t="s">
        <v>82</v>
      </c>
      <c r="AV118" s="14" t="s">
        <v>82</v>
      </c>
      <c r="AW118" s="14" t="s">
        <v>33</v>
      </c>
      <c r="AX118" s="14" t="s">
        <v>72</v>
      </c>
      <c r="AY118" s="244" t="s">
        <v>133</v>
      </c>
    </row>
    <row r="119" s="15" customFormat="1">
      <c r="A119" s="15"/>
      <c r="B119" s="245"/>
      <c r="C119" s="246"/>
      <c r="D119" s="219" t="s">
        <v>144</v>
      </c>
      <c r="E119" s="247" t="s">
        <v>19</v>
      </c>
      <c r="F119" s="248" t="s">
        <v>149</v>
      </c>
      <c r="G119" s="246"/>
      <c r="H119" s="249">
        <v>0.021999999999999999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5" t="s">
        <v>144</v>
      </c>
      <c r="AU119" s="255" t="s">
        <v>82</v>
      </c>
      <c r="AV119" s="15" t="s">
        <v>140</v>
      </c>
      <c r="AW119" s="15" t="s">
        <v>33</v>
      </c>
      <c r="AX119" s="15" t="s">
        <v>80</v>
      </c>
      <c r="AY119" s="255" t="s">
        <v>133</v>
      </c>
    </row>
    <row r="120" s="2" customFormat="1" ht="16.5" customHeight="1">
      <c r="A120" s="40"/>
      <c r="B120" s="41"/>
      <c r="C120" s="206" t="s">
        <v>159</v>
      </c>
      <c r="D120" s="206" t="s">
        <v>136</v>
      </c>
      <c r="E120" s="207" t="s">
        <v>205</v>
      </c>
      <c r="F120" s="208" t="s">
        <v>206</v>
      </c>
      <c r="G120" s="209" t="s">
        <v>183</v>
      </c>
      <c r="H120" s="210">
        <v>0.22</v>
      </c>
      <c r="I120" s="211"/>
      <c r="J120" s="212">
        <f>ROUND(I120*H120,2)</f>
        <v>0</v>
      </c>
      <c r="K120" s="208" t="s">
        <v>153</v>
      </c>
      <c r="L120" s="46"/>
      <c r="M120" s="213" t="s">
        <v>19</v>
      </c>
      <c r="N120" s="214" t="s">
        <v>43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140</v>
      </c>
      <c r="AT120" s="217" t="s">
        <v>136</v>
      </c>
      <c r="AU120" s="217" t="s">
        <v>82</v>
      </c>
      <c r="AY120" s="19" t="s">
        <v>133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80</v>
      </c>
      <c r="BK120" s="218">
        <f>ROUND(I120*H120,2)</f>
        <v>0</v>
      </c>
      <c r="BL120" s="19" t="s">
        <v>140</v>
      </c>
      <c r="BM120" s="217" t="s">
        <v>422</v>
      </c>
    </row>
    <row r="121" s="2" customFormat="1">
      <c r="A121" s="40"/>
      <c r="B121" s="41"/>
      <c r="C121" s="42"/>
      <c r="D121" s="219" t="s">
        <v>142</v>
      </c>
      <c r="E121" s="42"/>
      <c r="F121" s="220" t="s">
        <v>208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142</v>
      </c>
      <c r="AU121" s="19" t="s">
        <v>82</v>
      </c>
    </row>
    <row r="122" s="14" customFormat="1">
      <c r="A122" s="14"/>
      <c r="B122" s="234"/>
      <c r="C122" s="235"/>
      <c r="D122" s="219" t="s">
        <v>144</v>
      </c>
      <c r="E122" s="236" t="s">
        <v>19</v>
      </c>
      <c r="F122" s="237" t="s">
        <v>421</v>
      </c>
      <c r="G122" s="235"/>
      <c r="H122" s="238">
        <v>0.021999999999999999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4" t="s">
        <v>144</v>
      </c>
      <c r="AU122" s="244" t="s">
        <v>82</v>
      </c>
      <c r="AV122" s="14" t="s">
        <v>82</v>
      </c>
      <c r="AW122" s="14" t="s">
        <v>33</v>
      </c>
      <c r="AX122" s="14" t="s">
        <v>80</v>
      </c>
      <c r="AY122" s="244" t="s">
        <v>133</v>
      </c>
    </row>
    <row r="123" s="14" customFormat="1">
      <c r="A123" s="14"/>
      <c r="B123" s="234"/>
      <c r="C123" s="235"/>
      <c r="D123" s="219" t="s">
        <v>144</v>
      </c>
      <c r="E123" s="235"/>
      <c r="F123" s="237" t="s">
        <v>423</v>
      </c>
      <c r="G123" s="235"/>
      <c r="H123" s="238">
        <v>0.22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4" t="s">
        <v>144</v>
      </c>
      <c r="AU123" s="244" t="s">
        <v>82</v>
      </c>
      <c r="AV123" s="14" t="s">
        <v>82</v>
      </c>
      <c r="AW123" s="14" t="s">
        <v>4</v>
      </c>
      <c r="AX123" s="14" t="s">
        <v>80</v>
      </c>
      <c r="AY123" s="244" t="s">
        <v>133</v>
      </c>
    </row>
    <row r="124" s="2" customFormat="1" ht="21.75" customHeight="1">
      <c r="A124" s="40"/>
      <c r="B124" s="41"/>
      <c r="C124" s="206" t="s">
        <v>190</v>
      </c>
      <c r="D124" s="206" t="s">
        <v>136</v>
      </c>
      <c r="E124" s="207" t="s">
        <v>217</v>
      </c>
      <c r="F124" s="208" t="s">
        <v>218</v>
      </c>
      <c r="G124" s="209" t="s">
        <v>183</v>
      </c>
      <c r="H124" s="210">
        <v>0.021999999999999999</v>
      </c>
      <c r="I124" s="211"/>
      <c r="J124" s="212">
        <f>ROUND(I124*H124,2)</f>
        <v>0</v>
      </c>
      <c r="K124" s="208" t="s">
        <v>153</v>
      </c>
      <c r="L124" s="46"/>
      <c r="M124" s="213" t="s">
        <v>19</v>
      </c>
      <c r="N124" s="214" t="s">
        <v>43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140</v>
      </c>
      <c r="AT124" s="217" t="s">
        <v>136</v>
      </c>
      <c r="AU124" s="217" t="s">
        <v>82</v>
      </c>
      <c r="AY124" s="19" t="s">
        <v>133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80</v>
      </c>
      <c r="BK124" s="218">
        <f>ROUND(I124*H124,2)</f>
        <v>0</v>
      </c>
      <c r="BL124" s="19" t="s">
        <v>140</v>
      </c>
      <c r="BM124" s="217" t="s">
        <v>424</v>
      </c>
    </row>
    <row r="125" s="2" customFormat="1">
      <c r="A125" s="40"/>
      <c r="B125" s="41"/>
      <c r="C125" s="42"/>
      <c r="D125" s="219" t="s">
        <v>142</v>
      </c>
      <c r="E125" s="42"/>
      <c r="F125" s="220" t="s">
        <v>220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142</v>
      </c>
      <c r="AU125" s="19" t="s">
        <v>82</v>
      </c>
    </row>
    <row r="126" s="14" customFormat="1">
      <c r="A126" s="14"/>
      <c r="B126" s="234"/>
      <c r="C126" s="235"/>
      <c r="D126" s="219" t="s">
        <v>144</v>
      </c>
      <c r="E126" s="236" t="s">
        <v>19</v>
      </c>
      <c r="F126" s="237" t="s">
        <v>421</v>
      </c>
      <c r="G126" s="235"/>
      <c r="H126" s="238">
        <v>0.021999999999999999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4" t="s">
        <v>144</v>
      </c>
      <c r="AU126" s="244" t="s">
        <v>82</v>
      </c>
      <c r="AV126" s="14" t="s">
        <v>82</v>
      </c>
      <c r="AW126" s="14" t="s">
        <v>33</v>
      </c>
      <c r="AX126" s="14" t="s">
        <v>80</v>
      </c>
      <c r="AY126" s="244" t="s">
        <v>133</v>
      </c>
    </row>
    <row r="127" s="2" customFormat="1" ht="16.5" customHeight="1">
      <c r="A127" s="40"/>
      <c r="B127" s="41"/>
      <c r="C127" s="206" t="s">
        <v>197</v>
      </c>
      <c r="D127" s="206" t="s">
        <v>136</v>
      </c>
      <c r="E127" s="207" t="s">
        <v>425</v>
      </c>
      <c r="F127" s="208" t="s">
        <v>426</v>
      </c>
      <c r="G127" s="209" t="s">
        <v>183</v>
      </c>
      <c r="H127" s="210">
        <v>204.756</v>
      </c>
      <c r="I127" s="211"/>
      <c r="J127" s="212">
        <f>ROUND(I127*H127,2)</f>
        <v>0</v>
      </c>
      <c r="K127" s="208" t="s">
        <v>153</v>
      </c>
      <c r="L127" s="46"/>
      <c r="M127" s="213" t="s">
        <v>19</v>
      </c>
      <c r="N127" s="214" t="s">
        <v>43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140</v>
      </c>
      <c r="AT127" s="217" t="s">
        <v>136</v>
      </c>
      <c r="AU127" s="217" t="s">
        <v>82</v>
      </c>
      <c r="AY127" s="19" t="s">
        <v>133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80</v>
      </c>
      <c r="BK127" s="218">
        <f>ROUND(I127*H127,2)</f>
        <v>0</v>
      </c>
      <c r="BL127" s="19" t="s">
        <v>140</v>
      </c>
      <c r="BM127" s="217" t="s">
        <v>427</v>
      </c>
    </row>
    <row r="128" s="2" customFormat="1">
      <c r="A128" s="40"/>
      <c r="B128" s="41"/>
      <c r="C128" s="42"/>
      <c r="D128" s="219" t="s">
        <v>142</v>
      </c>
      <c r="E128" s="42"/>
      <c r="F128" s="220" t="s">
        <v>428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142</v>
      </c>
      <c r="AU128" s="19" t="s">
        <v>82</v>
      </c>
    </row>
    <row r="129" s="14" customFormat="1">
      <c r="A129" s="14"/>
      <c r="B129" s="234"/>
      <c r="C129" s="235"/>
      <c r="D129" s="219" t="s">
        <v>144</v>
      </c>
      <c r="E129" s="236" t="s">
        <v>19</v>
      </c>
      <c r="F129" s="237" t="s">
        <v>429</v>
      </c>
      <c r="G129" s="235"/>
      <c r="H129" s="238">
        <v>175.16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4" t="s">
        <v>144</v>
      </c>
      <c r="AU129" s="244" t="s">
        <v>82</v>
      </c>
      <c r="AV129" s="14" t="s">
        <v>82</v>
      </c>
      <c r="AW129" s="14" t="s">
        <v>33</v>
      </c>
      <c r="AX129" s="14" t="s">
        <v>72</v>
      </c>
      <c r="AY129" s="244" t="s">
        <v>133</v>
      </c>
    </row>
    <row r="130" s="14" customFormat="1">
      <c r="A130" s="14"/>
      <c r="B130" s="234"/>
      <c r="C130" s="235"/>
      <c r="D130" s="219" t="s">
        <v>144</v>
      </c>
      <c r="E130" s="236" t="s">
        <v>19</v>
      </c>
      <c r="F130" s="237" t="s">
        <v>430</v>
      </c>
      <c r="G130" s="235"/>
      <c r="H130" s="238">
        <v>29.596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4" t="s">
        <v>144</v>
      </c>
      <c r="AU130" s="244" t="s">
        <v>82</v>
      </c>
      <c r="AV130" s="14" t="s">
        <v>82</v>
      </c>
      <c r="AW130" s="14" t="s">
        <v>33</v>
      </c>
      <c r="AX130" s="14" t="s">
        <v>72</v>
      </c>
      <c r="AY130" s="244" t="s">
        <v>133</v>
      </c>
    </row>
    <row r="131" s="15" customFormat="1">
      <c r="A131" s="15"/>
      <c r="B131" s="245"/>
      <c r="C131" s="246"/>
      <c r="D131" s="219" t="s">
        <v>144</v>
      </c>
      <c r="E131" s="247" t="s">
        <v>19</v>
      </c>
      <c r="F131" s="248" t="s">
        <v>149</v>
      </c>
      <c r="G131" s="246"/>
      <c r="H131" s="249">
        <v>204.756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5" t="s">
        <v>144</v>
      </c>
      <c r="AU131" s="255" t="s">
        <v>82</v>
      </c>
      <c r="AV131" s="15" t="s">
        <v>140</v>
      </c>
      <c r="AW131" s="15" t="s">
        <v>33</v>
      </c>
      <c r="AX131" s="15" t="s">
        <v>80</v>
      </c>
      <c r="AY131" s="255" t="s">
        <v>133</v>
      </c>
    </row>
    <row r="132" s="2" customFormat="1" ht="16.5" customHeight="1">
      <c r="A132" s="40"/>
      <c r="B132" s="41"/>
      <c r="C132" s="206" t="s">
        <v>204</v>
      </c>
      <c r="D132" s="206" t="s">
        <v>136</v>
      </c>
      <c r="E132" s="207" t="s">
        <v>431</v>
      </c>
      <c r="F132" s="208" t="s">
        <v>432</v>
      </c>
      <c r="G132" s="209" t="s">
        <v>183</v>
      </c>
      <c r="H132" s="210">
        <v>50.225000000000001</v>
      </c>
      <c r="I132" s="211"/>
      <c r="J132" s="212">
        <f>ROUND(I132*H132,2)</f>
        <v>0</v>
      </c>
      <c r="K132" s="208" t="s">
        <v>153</v>
      </c>
      <c r="L132" s="46"/>
      <c r="M132" s="213" t="s">
        <v>19</v>
      </c>
      <c r="N132" s="214" t="s">
        <v>43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140</v>
      </c>
      <c r="AT132" s="217" t="s">
        <v>136</v>
      </c>
      <c r="AU132" s="217" t="s">
        <v>82</v>
      </c>
      <c r="AY132" s="19" t="s">
        <v>133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80</v>
      </c>
      <c r="BK132" s="218">
        <f>ROUND(I132*H132,2)</f>
        <v>0</v>
      </c>
      <c r="BL132" s="19" t="s">
        <v>140</v>
      </c>
      <c r="BM132" s="217" t="s">
        <v>433</v>
      </c>
    </row>
    <row r="133" s="2" customFormat="1">
      <c r="A133" s="40"/>
      <c r="B133" s="41"/>
      <c r="C133" s="42"/>
      <c r="D133" s="219" t="s">
        <v>142</v>
      </c>
      <c r="E133" s="42"/>
      <c r="F133" s="220" t="s">
        <v>434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142</v>
      </c>
      <c r="AU133" s="19" t="s">
        <v>82</v>
      </c>
    </row>
    <row r="134" s="14" customFormat="1">
      <c r="A134" s="14"/>
      <c r="B134" s="234"/>
      <c r="C134" s="235"/>
      <c r="D134" s="219" t="s">
        <v>144</v>
      </c>
      <c r="E134" s="236" t="s">
        <v>19</v>
      </c>
      <c r="F134" s="237" t="s">
        <v>435</v>
      </c>
      <c r="G134" s="235"/>
      <c r="H134" s="238">
        <v>50.225000000000001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4" t="s">
        <v>144</v>
      </c>
      <c r="AU134" s="244" t="s">
        <v>82</v>
      </c>
      <c r="AV134" s="14" t="s">
        <v>82</v>
      </c>
      <c r="AW134" s="14" t="s">
        <v>33</v>
      </c>
      <c r="AX134" s="14" t="s">
        <v>72</v>
      </c>
      <c r="AY134" s="244" t="s">
        <v>133</v>
      </c>
    </row>
    <row r="135" s="15" customFormat="1">
      <c r="A135" s="15"/>
      <c r="B135" s="245"/>
      <c r="C135" s="246"/>
      <c r="D135" s="219" t="s">
        <v>144</v>
      </c>
      <c r="E135" s="247" t="s">
        <v>19</v>
      </c>
      <c r="F135" s="248" t="s">
        <v>149</v>
      </c>
      <c r="G135" s="246"/>
      <c r="H135" s="249">
        <v>50.225000000000001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5" t="s">
        <v>144</v>
      </c>
      <c r="AU135" s="255" t="s">
        <v>82</v>
      </c>
      <c r="AV135" s="15" t="s">
        <v>140</v>
      </c>
      <c r="AW135" s="15" t="s">
        <v>33</v>
      </c>
      <c r="AX135" s="15" t="s">
        <v>80</v>
      </c>
      <c r="AY135" s="255" t="s">
        <v>133</v>
      </c>
    </row>
    <row r="136" s="2" customFormat="1" ht="16.5" customHeight="1">
      <c r="A136" s="40"/>
      <c r="B136" s="41"/>
      <c r="C136" s="206" t="s">
        <v>211</v>
      </c>
      <c r="D136" s="206" t="s">
        <v>136</v>
      </c>
      <c r="E136" s="207" t="s">
        <v>436</v>
      </c>
      <c r="F136" s="208" t="s">
        <v>437</v>
      </c>
      <c r="G136" s="209" t="s">
        <v>183</v>
      </c>
      <c r="H136" s="210">
        <v>204.756</v>
      </c>
      <c r="I136" s="211"/>
      <c r="J136" s="212">
        <f>ROUND(I136*H136,2)</f>
        <v>0</v>
      </c>
      <c r="K136" s="208" t="s">
        <v>153</v>
      </c>
      <c r="L136" s="46"/>
      <c r="M136" s="213" t="s">
        <v>19</v>
      </c>
      <c r="N136" s="214" t="s">
        <v>43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140</v>
      </c>
      <c r="AT136" s="217" t="s">
        <v>136</v>
      </c>
      <c r="AU136" s="217" t="s">
        <v>82</v>
      </c>
      <c r="AY136" s="19" t="s">
        <v>133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80</v>
      </c>
      <c r="BK136" s="218">
        <f>ROUND(I136*H136,2)</f>
        <v>0</v>
      </c>
      <c r="BL136" s="19" t="s">
        <v>140</v>
      </c>
      <c r="BM136" s="217" t="s">
        <v>438</v>
      </c>
    </row>
    <row r="137" s="2" customFormat="1">
      <c r="A137" s="40"/>
      <c r="B137" s="41"/>
      <c r="C137" s="42"/>
      <c r="D137" s="219" t="s">
        <v>142</v>
      </c>
      <c r="E137" s="42"/>
      <c r="F137" s="220" t="s">
        <v>439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142</v>
      </c>
      <c r="AU137" s="19" t="s">
        <v>82</v>
      </c>
    </row>
    <row r="138" s="14" customFormat="1">
      <c r="A138" s="14"/>
      <c r="B138" s="234"/>
      <c r="C138" s="235"/>
      <c r="D138" s="219" t="s">
        <v>144</v>
      </c>
      <c r="E138" s="236" t="s">
        <v>19</v>
      </c>
      <c r="F138" s="237" t="s">
        <v>440</v>
      </c>
      <c r="G138" s="235"/>
      <c r="H138" s="238">
        <v>204.756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4" t="s">
        <v>144</v>
      </c>
      <c r="AU138" s="244" t="s">
        <v>82</v>
      </c>
      <c r="AV138" s="14" t="s">
        <v>82</v>
      </c>
      <c r="AW138" s="14" t="s">
        <v>33</v>
      </c>
      <c r="AX138" s="14" t="s">
        <v>80</v>
      </c>
      <c r="AY138" s="244" t="s">
        <v>133</v>
      </c>
    </row>
    <row r="139" s="2" customFormat="1" ht="16.5" customHeight="1">
      <c r="A139" s="40"/>
      <c r="B139" s="41"/>
      <c r="C139" s="206" t="s">
        <v>216</v>
      </c>
      <c r="D139" s="206" t="s">
        <v>136</v>
      </c>
      <c r="E139" s="207" t="s">
        <v>441</v>
      </c>
      <c r="F139" s="208" t="s">
        <v>442</v>
      </c>
      <c r="G139" s="209" t="s">
        <v>183</v>
      </c>
      <c r="H139" s="210">
        <v>2047.56</v>
      </c>
      <c r="I139" s="211"/>
      <c r="J139" s="212">
        <f>ROUND(I139*H139,2)</f>
        <v>0</v>
      </c>
      <c r="K139" s="208" t="s">
        <v>153</v>
      </c>
      <c r="L139" s="46"/>
      <c r="M139" s="213" t="s">
        <v>19</v>
      </c>
      <c r="N139" s="214" t="s">
        <v>43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140</v>
      </c>
      <c r="AT139" s="217" t="s">
        <v>136</v>
      </c>
      <c r="AU139" s="217" t="s">
        <v>82</v>
      </c>
      <c r="AY139" s="19" t="s">
        <v>133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80</v>
      </c>
      <c r="BK139" s="218">
        <f>ROUND(I139*H139,2)</f>
        <v>0</v>
      </c>
      <c r="BL139" s="19" t="s">
        <v>140</v>
      </c>
      <c r="BM139" s="217" t="s">
        <v>443</v>
      </c>
    </row>
    <row r="140" s="2" customFormat="1">
      <c r="A140" s="40"/>
      <c r="B140" s="41"/>
      <c r="C140" s="42"/>
      <c r="D140" s="219" t="s">
        <v>142</v>
      </c>
      <c r="E140" s="42"/>
      <c r="F140" s="220" t="s">
        <v>444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142</v>
      </c>
      <c r="AU140" s="19" t="s">
        <v>82</v>
      </c>
    </row>
    <row r="141" s="14" customFormat="1">
      <c r="A141" s="14"/>
      <c r="B141" s="234"/>
      <c r="C141" s="235"/>
      <c r="D141" s="219" t="s">
        <v>144</v>
      </c>
      <c r="E141" s="236" t="s">
        <v>19</v>
      </c>
      <c r="F141" s="237" t="s">
        <v>440</v>
      </c>
      <c r="G141" s="235"/>
      <c r="H141" s="238">
        <v>204.756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4" t="s">
        <v>144</v>
      </c>
      <c r="AU141" s="244" t="s">
        <v>82</v>
      </c>
      <c r="AV141" s="14" t="s">
        <v>82</v>
      </c>
      <c r="AW141" s="14" t="s">
        <v>33</v>
      </c>
      <c r="AX141" s="14" t="s">
        <v>80</v>
      </c>
      <c r="AY141" s="244" t="s">
        <v>133</v>
      </c>
    </row>
    <row r="142" s="14" customFormat="1">
      <c r="A142" s="14"/>
      <c r="B142" s="234"/>
      <c r="C142" s="235"/>
      <c r="D142" s="219" t="s">
        <v>144</v>
      </c>
      <c r="E142" s="235"/>
      <c r="F142" s="237" t="s">
        <v>445</v>
      </c>
      <c r="G142" s="235"/>
      <c r="H142" s="238">
        <v>2047.56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4" t="s">
        <v>144</v>
      </c>
      <c r="AU142" s="244" t="s">
        <v>82</v>
      </c>
      <c r="AV142" s="14" t="s">
        <v>82</v>
      </c>
      <c r="AW142" s="14" t="s">
        <v>4</v>
      </c>
      <c r="AX142" s="14" t="s">
        <v>80</v>
      </c>
      <c r="AY142" s="244" t="s">
        <v>133</v>
      </c>
    </row>
    <row r="143" s="2" customFormat="1" ht="16.5" customHeight="1">
      <c r="A143" s="40"/>
      <c r="B143" s="41"/>
      <c r="C143" s="206" t="s">
        <v>298</v>
      </c>
      <c r="D143" s="206" t="s">
        <v>136</v>
      </c>
      <c r="E143" s="207" t="s">
        <v>446</v>
      </c>
      <c r="F143" s="208" t="s">
        <v>447</v>
      </c>
      <c r="G143" s="209" t="s">
        <v>183</v>
      </c>
      <c r="H143" s="210">
        <v>254.981</v>
      </c>
      <c r="I143" s="211"/>
      <c r="J143" s="212">
        <f>ROUND(I143*H143,2)</f>
        <v>0</v>
      </c>
      <c r="K143" s="208" t="s">
        <v>153</v>
      </c>
      <c r="L143" s="46"/>
      <c r="M143" s="213" t="s">
        <v>19</v>
      </c>
      <c r="N143" s="214" t="s">
        <v>43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140</v>
      </c>
      <c r="AT143" s="217" t="s">
        <v>136</v>
      </c>
      <c r="AU143" s="217" t="s">
        <v>82</v>
      </c>
      <c r="AY143" s="19" t="s">
        <v>133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80</v>
      </c>
      <c r="BK143" s="218">
        <f>ROUND(I143*H143,2)</f>
        <v>0</v>
      </c>
      <c r="BL143" s="19" t="s">
        <v>140</v>
      </c>
      <c r="BM143" s="217" t="s">
        <v>448</v>
      </c>
    </row>
    <row r="144" s="2" customFormat="1">
      <c r="A144" s="40"/>
      <c r="B144" s="41"/>
      <c r="C144" s="42"/>
      <c r="D144" s="219" t="s">
        <v>142</v>
      </c>
      <c r="E144" s="42"/>
      <c r="F144" s="220" t="s">
        <v>449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142</v>
      </c>
      <c r="AU144" s="19" t="s">
        <v>82</v>
      </c>
    </row>
    <row r="145" s="14" customFormat="1">
      <c r="A145" s="14"/>
      <c r="B145" s="234"/>
      <c r="C145" s="235"/>
      <c r="D145" s="219" t="s">
        <v>144</v>
      </c>
      <c r="E145" s="236" t="s">
        <v>19</v>
      </c>
      <c r="F145" s="237" t="s">
        <v>450</v>
      </c>
      <c r="G145" s="235"/>
      <c r="H145" s="238">
        <v>254.981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4" t="s">
        <v>144</v>
      </c>
      <c r="AU145" s="244" t="s">
        <v>82</v>
      </c>
      <c r="AV145" s="14" t="s">
        <v>82</v>
      </c>
      <c r="AW145" s="14" t="s">
        <v>33</v>
      </c>
      <c r="AX145" s="14" t="s">
        <v>80</v>
      </c>
      <c r="AY145" s="244" t="s">
        <v>133</v>
      </c>
    </row>
    <row r="146" s="2" customFormat="1" ht="16.5" customHeight="1">
      <c r="A146" s="40"/>
      <c r="B146" s="41"/>
      <c r="C146" s="206" t="s">
        <v>302</v>
      </c>
      <c r="D146" s="206" t="s">
        <v>136</v>
      </c>
      <c r="E146" s="207" t="s">
        <v>451</v>
      </c>
      <c r="F146" s="208" t="s">
        <v>452</v>
      </c>
      <c r="G146" s="209" t="s">
        <v>183</v>
      </c>
      <c r="H146" s="210">
        <v>2549.8099999999999</v>
      </c>
      <c r="I146" s="211"/>
      <c r="J146" s="212">
        <f>ROUND(I146*H146,2)</f>
        <v>0</v>
      </c>
      <c r="K146" s="208" t="s">
        <v>153</v>
      </c>
      <c r="L146" s="46"/>
      <c r="M146" s="213" t="s">
        <v>19</v>
      </c>
      <c r="N146" s="214" t="s">
        <v>43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140</v>
      </c>
      <c r="AT146" s="217" t="s">
        <v>136</v>
      </c>
      <c r="AU146" s="217" t="s">
        <v>82</v>
      </c>
      <c r="AY146" s="19" t="s">
        <v>133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80</v>
      </c>
      <c r="BK146" s="218">
        <f>ROUND(I146*H146,2)</f>
        <v>0</v>
      </c>
      <c r="BL146" s="19" t="s">
        <v>140</v>
      </c>
      <c r="BM146" s="217" t="s">
        <v>453</v>
      </c>
    </row>
    <row r="147" s="2" customFormat="1">
      <c r="A147" s="40"/>
      <c r="B147" s="41"/>
      <c r="C147" s="42"/>
      <c r="D147" s="219" t="s">
        <v>142</v>
      </c>
      <c r="E147" s="42"/>
      <c r="F147" s="220" t="s">
        <v>444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142</v>
      </c>
      <c r="AU147" s="19" t="s">
        <v>82</v>
      </c>
    </row>
    <row r="148" s="14" customFormat="1">
      <c r="A148" s="14"/>
      <c r="B148" s="234"/>
      <c r="C148" s="235"/>
      <c r="D148" s="219" t="s">
        <v>144</v>
      </c>
      <c r="E148" s="236" t="s">
        <v>19</v>
      </c>
      <c r="F148" s="237" t="s">
        <v>450</v>
      </c>
      <c r="G148" s="235"/>
      <c r="H148" s="238">
        <v>254.981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4" t="s">
        <v>144</v>
      </c>
      <c r="AU148" s="244" t="s">
        <v>82</v>
      </c>
      <c r="AV148" s="14" t="s">
        <v>82</v>
      </c>
      <c r="AW148" s="14" t="s">
        <v>33</v>
      </c>
      <c r="AX148" s="14" t="s">
        <v>80</v>
      </c>
      <c r="AY148" s="244" t="s">
        <v>133</v>
      </c>
    </row>
    <row r="149" s="14" customFormat="1">
      <c r="A149" s="14"/>
      <c r="B149" s="234"/>
      <c r="C149" s="235"/>
      <c r="D149" s="219" t="s">
        <v>144</v>
      </c>
      <c r="E149" s="235"/>
      <c r="F149" s="237" t="s">
        <v>454</v>
      </c>
      <c r="G149" s="235"/>
      <c r="H149" s="238">
        <v>2549.8099999999999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4" t="s">
        <v>144</v>
      </c>
      <c r="AU149" s="244" t="s">
        <v>82</v>
      </c>
      <c r="AV149" s="14" t="s">
        <v>82</v>
      </c>
      <c r="AW149" s="14" t="s">
        <v>4</v>
      </c>
      <c r="AX149" s="14" t="s">
        <v>80</v>
      </c>
      <c r="AY149" s="244" t="s">
        <v>133</v>
      </c>
    </row>
    <row r="150" s="2" customFormat="1" ht="21.75" customHeight="1">
      <c r="A150" s="40"/>
      <c r="B150" s="41"/>
      <c r="C150" s="206" t="s">
        <v>308</v>
      </c>
      <c r="D150" s="206" t="s">
        <v>136</v>
      </c>
      <c r="E150" s="207" t="s">
        <v>455</v>
      </c>
      <c r="F150" s="208" t="s">
        <v>213</v>
      </c>
      <c r="G150" s="209" t="s">
        <v>183</v>
      </c>
      <c r="H150" s="210">
        <v>50.225000000000001</v>
      </c>
      <c r="I150" s="211"/>
      <c r="J150" s="212">
        <f>ROUND(I150*H150,2)</f>
        <v>0</v>
      </c>
      <c r="K150" s="208" t="s">
        <v>153</v>
      </c>
      <c r="L150" s="46"/>
      <c r="M150" s="213" t="s">
        <v>19</v>
      </c>
      <c r="N150" s="214" t="s">
        <v>43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140</v>
      </c>
      <c r="AT150" s="217" t="s">
        <v>136</v>
      </c>
      <c r="AU150" s="217" t="s">
        <v>82</v>
      </c>
      <c r="AY150" s="19" t="s">
        <v>133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80</v>
      </c>
      <c r="BK150" s="218">
        <f>ROUND(I150*H150,2)</f>
        <v>0</v>
      </c>
      <c r="BL150" s="19" t="s">
        <v>140</v>
      </c>
      <c r="BM150" s="217" t="s">
        <v>456</v>
      </c>
    </row>
    <row r="151" s="2" customFormat="1">
      <c r="A151" s="40"/>
      <c r="B151" s="41"/>
      <c r="C151" s="42"/>
      <c r="D151" s="219" t="s">
        <v>142</v>
      </c>
      <c r="E151" s="42"/>
      <c r="F151" s="220" t="s">
        <v>215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142</v>
      </c>
      <c r="AU151" s="19" t="s">
        <v>82</v>
      </c>
    </row>
    <row r="152" s="14" customFormat="1">
      <c r="A152" s="14"/>
      <c r="B152" s="234"/>
      <c r="C152" s="235"/>
      <c r="D152" s="219" t="s">
        <v>144</v>
      </c>
      <c r="E152" s="236" t="s">
        <v>19</v>
      </c>
      <c r="F152" s="237" t="s">
        <v>435</v>
      </c>
      <c r="G152" s="235"/>
      <c r="H152" s="238">
        <v>50.225000000000001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4" t="s">
        <v>144</v>
      </c>
      <c r="AU152" s="244" t="s">
        <v>82</v>
      </c>
      <c r="AV152" s="14" t="s">
        <v>82</v>
      </c>
      <c r="AW152" s="14" t="s">
        <v>33</v>
      </c>
      <c r="AX152" s="14" t="s">
        <v>80</v>
      </c>
      <c r="AY152" s="244" t="s">
        <v>133</v>
      </c>
    </row>
    <row r="153" s="2" customFormat="1" ht="21.75" customHeight="1">
      <c r="A153" s="40"/>
      <c r="B153" s="41"/>
      <c r="C153" s="206" t="s">
        <v>8</v>
      </c>
      <c r="D153" s="206" t="s">
        <v>136</v>
      </c>
      <c r="E153" s="207" t="s">
        <v>457</v>
      </c>
      <c r="F153" s="208" t="s">
        <v>458</v>
      </c>
      <c r="G153" s="209" t="s">
        <v>183</v>
      </c>
      <c r="H153" s="210">
        <v>29.596</v>
      </c>
      <c r="I153" s="211"/>
      <c r="J153" s="212">
        <f>ROUND(I153*H153,2)</f>
        <v>0</v>
      </c>
      <c r="K153" s="208" t="s">
        <v>153</v>
      </c>
      <c r="L153" s="46"/>
      <c r="M153" s="213" t="s">
        <v>19</v>
      </c>
      <c r="N153" s="214" t="s">
        <v>43</v>
      </c>
      <c r="O153" s="86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140</v>
      </c>
      <c r="AT153" s="217" t="s">
        <v>136</v>
      </c>
      <c r="AU153" s="217" t="s">
        <v>82</v>
      </c>
      <c r="AY153" s="19" t="s">
        <v>133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80</v>
      </c>
      <c r="BK153" s="218">
        <f>ROUND(I153*H153,2)</f>
        <v>0</v>
      </c>
      <c r="BL153" s="19" t="s">
        <v>140</v>
      </c>
      <c r="BM153" s="217" t="s">
        <v>459</v>
      </c>
    </row>
    <row r="154" s="2" customFormat="1">
      <c r="A154" s="40"/>
      <c r="B154" s="41"/>
      <c r="C154" s="42"/>
      <c r="D154" s="219" t="s">
        <v>142</v>
      </c>
      <c r="E154" s="42"/>
      <c r="F154" s="220" t="s">
        <v>460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142</v>
      </c>
      <c r="AU154" s="19" t="s">
        <v>82</v>
      </c>
    </row>
    <row r="155" s="14" customFormat="1">
      <c r="A155" s="14"/>
      <c r="B155" s="234"/>
      <c r="C155" s="235"/>
      <c r="D155" s="219" t="s">
        <v>144</v>
      </c>
      <c r="E155" s="236" t="s">
        <v>19</v>
      </c>
      <c r="F155" s="237" t="s">
        <v>430</v>
      </c>
      <c r="G155" s="235"/>
      <c r="H155" s="238">
        <v>29.596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4" t="s">
        <v>144</v>
      </c>
      <c r="AU155" s="244" t="s">
        <v>82</v>
      </c>
      <c r="AV155" s="14" t="s">
        <v>82</v>
      </c>
      <c r="AW155" s="14" t="s">
        <v>33</v>
      </c>
      <c r="AX155" s="14" t="s">
        <v>80</v>
      </c>
      <c r="AY155" s="244" t="s">
        <v>133</v>
      </c>
    </row>
    <row r="156" s="2" customFormat="1" ht="16.5" customHeight="1">
      <c r="A156" s="40"/>
      <c r="B156" s="41"/>
      <c r="C156" s="206" t="s">
        <v>321</v>
      </c>
      <c r="D156" s="206" t="s">
        <v>136</v>
      </c>
      <c r="E156" s="207" t="s">
        <v>461</v>
      </c>
      <c r="F156" s="208" t="s">
        <v>263</v>
      </c>
      <c r="G156" s="209" t="s">
        <v>183</v>
      </c>
      <c r="H156" s="210">
        <v>175.16</v>
      </c>
      <c r="I156" s="211"/>
      <c r="J156" s="212">
        <f>ROUND(I156*H156,2)</f>
        <v>0</v>
      </c>
      <c r="K156" s="208" t="s">
        <v>153</v>
      </c>
      <c r="L156" s="46"/>
      <c r="M156" s="213" t="s">
        <v>19</v>
      </c>
      <c r="N156" s="214" t="s">
        <v>43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140</v>
      </c>
      <c r="AT156" s="217" t="s">
        <v>136</v>
      </c>
      <c r="AU156" s="217" t="s">
        <v>82</v>
      </c>
      <c r="AY156" s="19" t="s">
        <v>133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80</v>
      </c>
      <c r="BK156" s="218">
        <f>ROUND(I156*H156,2)</f>
        <v>0</v>
      </c>
      <c r="BL156" s="19" t="s">
        <v>140</v>
      </c>
      <c r="BM156" s="217" t="s">
        <v>462</v>
      </c>
    </row>
    <row r="157" s="2" customFormat="1">
      <c r="A157" s="40"/>
      <c r="B157" s="41"/>
      <c r="C157" s="42"/>
      <c r="D157" s="219" t="s">
        <v>142</v>
      </c>
      <c r="E157" s="42"/>
      <c r="F157" s="220" t="s">
        <v>265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142</v>
      </c>
      <c r="AU157" s="19" t="s">
        <v>82</v>
      </c>
    </row>
    <row r="158" s="14" customFormat="1">
      <c r="A158" s="14"/>
      <c r="B158" s="234"/>
      <c r="C158" s="235"/>
      <c r="D158" s="219" t="s">
        <v>144</v>
      </c>
      <c r="E158" s="236" t="s">
        <v>19</v>
      </c>
      <c r="F158" s="237" t="s">
        <v>463</v>
      </c>
      <c r="G158" s="235"/>
      <c r="H158" s="238">
        <v>175.16</v>
      </c>
      <c r="I158" s="239"/>
      <c r="J158" s="235"/>
      <c r="K158" s="235"/>
      <c r="L158" s="240"/>
      <c r="M158" s="284"/>
      <c r="N158" s="285"/>
      <c r="O158" s="285"/>
      <c r="P158" s="285"/>
      <c r="Q158" s="285"/>
      <c r="R158" s="285"/>
      <c r="S158" s="285"/>
      <c r="T158" s="28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4" t="s">
        <v>144</v>
      </c>
      <c r="AU158" s="244" t="s">
        <v>82</v>
      </c>
      <c r="AV158" s="14" t="s">
        <v>82</v>
      </c>
      <c r="AW158" s="14" t="s">
        <v>33</v>
      </c>
      <c r="AX158" s="14" t="s">
        <v>80</v>
      </c>
      <c r="AY158" s="244" t="s">
        <v>133</v>
      </c>
    </row>
    <row r="159" s="2" customFormat="1" ht="6.96" customHeight="1">
      <c r="A159" s="40"/>
      <c r="B159" s="61"/>
      <c r="C159" s="62"/>
      <c r="D159" s="62"/>
      <c r="E159" s="62"/>
      <c r="F159" s="62"/>
      <c r="G159" s="62"/>
      <c r="H159" s="62"/>
      <c r="I159" s="62"/>
      <c r="J159" s="62"/>
      <c r="K159" s="62"/>
      <c r="L159" s="46"/>
      <c r="M159" s="40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</row>
  </sheetData>
  <sheetProtection sheet="1" autoFilter="0" formatColumns="0" formatRows="0" objects="1" scenarios="1" spinCount="100000" saltValue="XZw9E3WvZ4VfJ1SPkzyWcNwIVZdfsFDz7FeL7ha9U6sN7gc+G96ab7Y4EBKyyghX1JbWvQ/kL4xhZjjIZMtJpA==" hashValue="wN8KoicWB6S2Vby65iWUFRJqmPHqjsUQeuk/NvQK5/vVvLaa2t56uK2nHZ6NV4XwHOAtLV2FaUA3bovCc/DuAA==" algorithmName="SHA-512" password="CC35"/>
  <autoFilter ref="C82:K158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107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Oprava oplocení a chodníků MŠ Tylova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464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15. 4. 2021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0"/>
      <c r="B27" s="141"/>
      <c r="C27" s="140"/>
      <c r="D27" s="140"/>
      <c r="E27" s="142" t="s">
        <v>110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ROUND((SUM(BE85:BE177)),  2)</f>
        <v>0</v>
      </c>
      <c r="G33" s="40"/>
      <c r="H33" s="40"/>
      <c r="I33" s="150">
        <v>0.20999999999999999</v>
      </c>
      <c r="J33" s="149">
        <f>ROUND(((SUM(BE85:BE177))*I33),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ROUND((SUM(BF85:BF177)),  2)</f>
        <v>0</v>
      </c>
      <c r="G34" s="40"/>
      <c r="H34" s="40"/>
      <c r="I34" s="150">
        <v>0.14999999999999999</v>
      </c>
      <c r="J34" s="149">
        <f>ROUND(((SUM(BF85:BF177))*I34),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ROUND((SUM(BG85:BG177)),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ROUND((SUM(BH85:BH177)),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ROUND((SUM(BI85:BI177)),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Oprava oplocení a chodníků MŠ Tylova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2021-015-04 - Nové kce - komunikace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MŠ Tylova 37, Ostrava- Zábřeh</v>
      </c>
      <c r="G52" s="42"/>
      <c r="H52" s="42"/>
      <c r="I52" s="34" t="s">
        <v>23</v>
      </c>
      <c r="J52" s="74" t="str">
        <f>IF(J12="","",J12)</f>
        <v>15. 4. 2021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Statutární město Ostrava, Prokešovo nám. 1803/8</v>
      </c>
      <c r="G54" s="42"/>
      <c r="H54" s="42"/>
      <c r="I54" s="34" t="s">
        <v>31</v>
      </c>
      <c r="J54" s="38" t="str">
        <f>E21</f>
        <v>ČOS exim s.r.o., Alešova 26, České Budějovice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Dana Mlejnková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112</v>
      </c>
      <c r="D57" s="164"/>
      <c r="E57" s="164"/>
      <c r="F57" s="164"/>
      <c r="G57" s="164"/>
      <c r="H57" s="164"/>
      <c r="I57" s="164"/>
      <c r="J57" s="165" t="s">
        <v>113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114</v>
      </c>
    </row>
    <row r="60" s="9" customFormat="1" ht="24.96" customHeight="1">
      <c r="A60" s="9"/>
      <c r="B60" s="167"/>
      <c r="C60" s="168"/>
      <c r="D60" s="169" t="s">
        <v>465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466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467</v>
      </c>
      <c r="E62" s="176"/>
      <c r="F62" s="176"/>
      <c r="G62" s="176"/>
      <c r="H62" s="176"/>
      <c r="I62" s="176"/>
      <c r="J62" s="177">
        <f>J95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395</v>
      </c>
      <c r="E63" s="176"/>
      <c r="F63" s="176"/>
      <c r="G63" s="176"/>
      <c r="H63" s="176"/>
      <c r="I63" s="176"/>
      <c r="J63" s="177">
        <f>J139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224</v>
      </c>
      <c r="E64" s="176"/>
      <c r="F64" s="176"/>
      <c r="G64" s="176"/>
      <c r="H64" s="176"/>
      <c r="I64" s="176"/>
      <c r="J64" s="177">
        <f>J152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225</v>
      </c>
      <c r="E65" s="176"/>
      <c r="F65" s="176"/>
      <c r="G65" s="176"/>
      <c r="H65" s="176"/>
      <c r="I65" s="176"/>
      <c r="J65" s="177">
        <f>J175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118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Oprava oplocení a chodníků MŠ Tylova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108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2021-015-04 - Nové kce - komunikace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MŠ Tylova 37, Ostrava- Zábřeh</v>
      </c>
      <c r="G79" s="42"/>
      <c r="H79" s="42"/>
      <c r="I79" s="34" t="s">
        <v>23</v>
      </c>
      <c r="J79" s="74" t="str">
        <f>IF(J12="","",J12)</f>
        <v>15. 4. 2021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40.05" customHeight="1">
      <c r="A81" s="40"/>
      <c r="B81" s="41"/>
      <c r="C81" s="34" t="s">
        <v>25</v>
      </c>
      <c r="D81" s="42"/>
      <c r="E81" s="42"/>
      <c r="F81" s="29" t="str">
        <f>E15</f>
        <v>Statutární město Ostrava, Prokešovo nám. 1803/8</v>
      </c>
      <c r="G81" s="42"/>
      <c r="H81" s="42"/>
      <c r="I81" s="34" t="s">
        <v>31</v>
      </c>
      <c r="J81" s="38" t="str">
        <f>E21</f>
        <v>ČOS exim s.r.o., Alešova 26, České Budějovice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29</v>
      </c>
      <c r="D82" s="42"/>
      <c r="E82" s="42"/>
      <c r="F82" s="29" t="str">
        <f>IF(E18="","",E18)</f>
        <v>Vyplň údaj</v>
      </c>
      <c r="G82" s="42"/>
      <c r="H82" s="42"/>
      <c r="I82" s="34" t="s">
        <v>34</v>
      </c>
      <c r="J82" s="38" t="str">
        <f>E24</f>
        <v>Ing. Dana Mlejnková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119</v>
      </c>
      <c r="D84" s="182" t="s">
        <v>57</v>
      </c>
      <c r="E84" s="182" t="s">
        <v>53</v>
      </c>
      <c r="F84" s="182" t="s">
        <v>54</v>
      </c>
      <c r="G84" s="182" t="s">
        <v>120</v>
      </c>
      <c r="H84" s="182" t="s">
        <v>121</v>
      </c>
      <c r="I84" s="182" t="s">
        <v>122</v>
      </c>
      <c r="J84" s="182" t="s">
        <v>113</v>
      </c>
      <c r="K84" s="183" t="s">
        <v>123</v>
      </c>
      <c r="L84" s="184"/>
      <c r="M84" s="94" t="s">
        <v>19</v>
      </c>
      <c r="N84" s="95" t="s">
        <v>42</v>
      </c>
      <c r="O84" s="95" t="s">
        <v>124</v>
      </c>
      <c r="P84" s="95" t="s">
        <v>125</v>
      </c>
      <c r="Q84" s="95" t="s">
        <v>126</v>
      </c>
      <c r="R84" s="95" t="s">
        <v>127</v>
      </c>
      <c r="S84" s="95" t="s">
        <v>128</v>
      </c>
      <c r="T84" s="96" t="s">
        <v>129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130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</f>
        <v>0</v>
      </c>
      <c r="Q85" s="98"/>
      <c r="R85" s="187">
        <f>R86</f>
        <v>303.25358999999997</v>
      </c>
      <c r="S85" s="98"/>
      <c r="T85" s="188">
        <f>T86</f>
        <v>0.021999999999999999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71</v>
      </c>
      <c r="AU85" s="19" t="s">
        <v>114</v>
      </c>
      <c r="BK85" s="189">
        <f>BK86</f>
        <v>0</v>
      </c>
    </row>
    <row r="86" s="12" customFormat="1" ht="25.92" customHeight="1">
      <c r="A86" s="12"/>
      <c r="B86" s="190"/>
      <c r="C86" s="191"/>
      <c r="D86" s="192" t="s">
        <v>71</v>
      </c>
      <c r="E86" s="193" t="s">
        <v>131</v>
      </c>
      <c r="F86" s="193" t="s">
        <v>468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P87+P95+P139+P152+P175</f>
        <v>0</v>
      </c>
      <c r="Q86" s="198"/>
      <c r="R86" s="199">
        <f>R87+R95+R139+R152+R175</f>
        <v>303.25358999999997</v>
      </c>
      <c r="S86" s="198"/>
      <c r="T86" s="200">
        <f>T87+T95+T139+T152+T175</f>
        <v>0.021999999999999999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80</v>
      </c>
      <c r="AT86" s="202" t="s">
        <v>71</v>
      </c>
      <c r="AU86" s="202" t="s">
        <v>72</v>
      </c>
      <c r="AY86" s="201" t="s">
        <v>133</v>
      </c>
      <c r="BK86" s="203">
        <f>BK87+BK95+BK139+BK152+BK175</f>
        <v>0</v>
      </c>
    </row>
    <row r="87" s="12" customFormat="1" ht="22.8" customHeight="1">
      <c r="A87" s="12"/>
      <c r="B87" s="190"/>
      <c r="C87" s="191"/>
      <c r="D87" s="192" t="s">
        <v>71</v>
      </c>
      <c r="E87" s="204" t="s">
        <v>82</v>
      </c>
      <c r="F87" s="204" t="s">
        <v>469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SUM(P88:P94)</f>
        <v>0</v>
      </c>
      <c r="Q87" s="198"/>
      <c r="R87" s="199">
        <f>SUM(R88:R94)</f>
        <v>0</v>
      </c>
      <c r="S87" s="198"/>
      <c r="T87" s="200">
        <f>SUM(T88:T94)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80</v>
      </c>
      <c r="AT87" s="202" t="s">
        <v>71</v>
      </c>
      <c r="AU87" s="202" t="s">
        <v>80</v>
      </c>
      <c r="AY87" s="201" t="s">
        <v>133</v>
      </c>
      <c r="BK87" s="203">
        <f>SUM(BK88:BK94)</f>
        <v>0</v>
      </c>
    </row>
    <row r="88" s="2" customFormat="1" ht="16.5" customHeight="1">
      <c r="A88" s="40"/>
      <c r="B88" s="41"/>
      <c r="C88" s="206" t="s">
        <v>80</v>
      </c>
      <c r="D88" s="206" t="s">
        <v>136</v>
      </c>
      <c r="E88" s="207" t="s">
        <v>470</v>
      </c>
      <c r="F88" s="208" t="s">
        <v>471</v>
      </c>
      <c r="G88" s="209" t="s">
        <v>139</v>
      </c>
      <c r="H88" s="210">
        <v>302</v>
      </c>
      <c r="I88" s="211"/>
      <c r="J88" s="212">
        <f>ROUND(I88*H88,2)</f>
        <v>0</v>
      </c>
      <c r="K88" s="208" t="s">
        <v>153</v>
      </c>
      <c r="L88" s="46"/>
      <c r="M88" s="213" t="s">
        <v>19</v>
      </c>
      <c r="N88" s="214" t="s">
        <v>43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140</v>
      </c>
      <c r="AT88" s="217" t="s">
        <v>136</v>
      </c>
      <c r="AU88" s="217" t="s">
        <v>82</v>
      </c>
      <c r="AY88" s="19" t="s">
        <v>133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80</v>
      </c>
      <c r="BK88" s="218">
        <f>ROUND(I88*H88,2)</f>
        <v>0</v>
      </c>
      <c r="BL88" s="19" t="s">
        <v>140</v>
      </c>
      <c r="BM88" s="217" t="s">
        <v>472</v>
      </c>
    </row>
    <row r="89" s="2" customFormat="1">
      <c r="A89" s="40"/>
      <c r="B89" s="41"/>
      <c r="C89" s="42"/>
      <c r="D89" s="219" t="s">
        <v>142</v>
      </c>
      <c r="E89" s="42"/>
      <c r="F89" s="220" t="s">
        <v>473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142</v>
      </c>
      <c r="AU89" s="19" t="s">
        <v>82</v>
      </c>
    </row>
    <row r="90" s="13" customFormat="1">
      <c r="A90" s="13"/>
      <c r="B90" s="224"/>
      <c r="C90" s="225"/>
      <c r="D90" s="219" t="s">
        <v>144</v>
      </c>
      <c r="E90" s="226" t="s">
        <v>19</v>
      </c>
      <c r="F90" s="227" t="s">
        <v>232</v>
      </c>
      <c r="G90" s="225"/>
      <c r="H90" s="226" t="s">
        <v>19</v>
      </c>
      <c r="I90" s="228"/>
      <c r="J90" s="225"/>
      <c r="K90" s="225"/>
      <c r="L90" s="229"/>
      <c r="M90" s="230"/>
      <c r="N90" s="231"/>
      <c r="O90" s="231"/>
      <c r="P90" s="231"/>
      <c r="Q90" s="231"/>
      <c r="R90" s="231"/>
      <c r="S90" s="231"/>
      <c r="T90" s="232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3" t="s">
        <v>144</v>
      </c>
      <c r="AU90" s="233" t="s">
        <v>82</v>
      </c>
      <c r="AV90" s="13" t="s">
        <v>80</v>
      </c>
      <c r="AW90" s="13" t="s">
        <v>33</v>
      </c>
      <c r="AX90" s="13" t="s">
        <v>72</v>
      </c>
      <c r="AY90" s="233" t="s">
        <v>133</v>
      </c>
    </row>
    <row r="91" s="13" customFormat="1">
      <c r="A91" s="13"/>
      <c r="B91" s="224"/>
      <c r="C91" s="225"/>
      <c r="D91" s="219" t="s">
        <v>144</v>
      </c>
      <c r="E91" s="226" t="s">
        <v>19</v>
      </c>
      <c r="F91" s="227" t="s">
        <v>400</v>
      </c>
      <c r="G91" s="225"/>
      <c r="H91" s="226" t="s">
        <v>19</v>
      </c>
      <c r="I91" s="228"/>
      <c r="J91" s="225"/>
      <c r="K91" s="225"/>
      <c r="L91" s="229"/>
      <c r="M91" s="230"/>
      <c r="N91" s="231"/>
      <c r="O91" s="231"/>
      <c r="P91" s="231"/>
      <c r="Q91" s="231"/>
      <c r="R91" s="231"/>
      <c r="S91" s="231"/>
      <c r="T91" s="232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3" t="s">
        <v>144</v>
      </c>
      <c r="AU91" s="233" t="s">
        <v>82</v>
      </c>
      <c r="AV91" s="13" t="s">
        <v>80</v>
      </c>
      <c r="AW91" s="13" t="s">
        <v>33</v>
      </c>
      <c r="AX91" s="13" t="s">
        <v>72</v>
      </c>
      <c r="AY91" s="233" t="s">
        <v>133</v>
      </c>
    </row>
    <row r="92" s="13" customFormat="1">
      <c r="A92" s="13"/>
      <c r="B92" s="224"/>
      <c r="C92" s="225"/>
      <c r="D92" s="219" t="s">
        <v>144</v>
      </c>
      <c r="E92" s="226" t="s">
        <v>19</v>
      </c>
      <c r="F92" s="227" t="s">
        <v>474</v>
      </c>
      <c r="G92" s="225"/>
      <c r="H92" s="226" t="s">
        <v>19</v>
      </c>
      <c r="I92" s="228"/>
      <c r="J92" s="225"/>
      <c r="K92" s="225"/>
      <c r="L92" s="229"/>
      <c r="M92" s="230"/>
      <c r="N92" s="231"/>
      <c r="O92" s="231"/>
      <c r="P92" s="231"/>
      <c r="Q92" s="231"/>
      <c r="R92" s="231"/>
      <c r="S92" s="231"/>
      <c r="T92" s="232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3" t="s">
        <v>144</v>
      </c>
      <c r="AU92" s="233" t="s">
        <v>82</v>
      </c>
      <c r="AV92" s="13" t="s">
        <v>80</v>
      </c>
      <c r="AW92" s="13" t="s">
        <v>33</v>
      </c>
      <c r="AX92" s="13" t="s">
        <v>72</v>
      </c>
      <c r="AY92" s="233" t="s">
        <v>133</v>
      </c>
    </row>
    <row r="93" s="14" customFormat="1">
      <c r="A93" s="14"/>
      <c r="B93" s="234"/>
      <c r="C93" s="235"/>
      <c r="D93" s="219" t="s">
        <v>144</v>
      </c>
      <c r="E93" s="236" t="s">
        <v>19</v>
      </c>
      <c r="F93" s="237" t="s">
        <v>402</v>
      </c>
      <c r="G93" s="235"/>
      <c r="H93" s="238">
        <v>302</v>
      </c>
      <c r="I93" s="239"/>
      <c r="J93" s="235"/>
      <c r="K93" s="235"/>
      <c r="L93" s="240"/>
      <c r="M93" s="241"/>
      <c r="N93" s="242"/>
      <c r="O93" s="242"/>
      <c r="P93" s="242"/>
      <c r="Q93" s="242"/>
      <c r="R93" s="242"/>
      <c r="S93" s="242"/>
      <c r="T93" s="243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4" t="s">
        <v>144</v>
      </c>
      <c r="AU93" s="244" t="s">
        <v>82</v>
      </c>
      <c r="AV93" s="14" t="s">
        <v>82</v>
      </c>
      <c r="AW93" s="14" t="s">
        <v>33</v>
      </c>
      <c r="AX93" s="14" t="s">
        <v>72</v>
      </c>
      <c r="AY93" s="244" t="s">
        <v>133</v>
      </c>
    </row>
    <row r="94" s="15" customFormat="1">
      <c r="A94" s="15"/>
      <c r="B94" s="245"/>
      <c r="C94" s="246"/>
      <c r="D94" s="219" t="s">
        <v>144</v>
      </c>
      <c r="E94" s="247" t="s">
        <v>19</v>
      </c>
      <c r="F94" s="248" t="s">
        <v>149</v>
      </c>
      <c r="G94" s="246"/>
      <c r="H94" s="249">
        <v>302</v>
      </c>
      <c r="I94" s="250"/>
      <c r="J94" s="246"/>
      <c r="K94" s="246"/>
      <c r="L94" s="251"/>
      <c r="M94" s="252"/>
      <c r="N94" s="253"/>
      <c r="O94" s="253"/>
      <c r="P94" s="253"/>
      <c r="Q94" s="253"/>
      <c r="R94" s="253"/>
      <c r="S94" s="253"/>
      <c r="T94" s="254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55" t="s">
        <v>144</v>
      </c>
      <c r="AU94" s="255" t="s">
        <v>82</v>
      </c>
      <c r="AV94" s="15" t="s">
        <v>140</v>
      </c>
      <c r="AW94" s="15" t="s">
        <v>33</v>
      </c>
      <c r="AX94" s="15" t="s">
        <v>80</v>
      </c>
      <c r="AY94" s="255" t="s">
        <v>133</v>
      </c>
    </row>
    <row r="95" s="12" customFormat="1" ht="22.8" customHeight="1">
      <c r="A95" s="12"/>
      <c r="B95" s="190"/>
      <c r="C95" s="191"/>
      <c r="D95" s="192" t="s">
        <v>71</v>
      </c>
      <c r="E95" s="204" t="s">
        <v>173</v>
      </c>
      <c r="F95" s="204" t="s">
        <v>475</v>
      </c>
      <c r="G95" s="191"/>
      <c r="H95" s="191"/>
      <c r="I95" s="194"/>
      <c r="J95" s="205">
        <f>BK95</f>
        <v>0</v>
      </c>
      <c r="K95" s="191"/>
      <c r="L95" s="196"/>
      <c r="M95" s="197"/>
      <c r="N95" s="198"/>
      <c r="O95" s="198"/>
      <c r="P95" s="199">
        <f>SUM(P96:P138)</f>
        <v>0</v>
      </c>
      <c r="Q95" s="198"/>
      <c r="R95" s="199">
        <f>SUM(R96:R138)</f>
        <v>271.15389999999996</v>
      </c>
      <c r="S95" s="198"/>
      <c r="T95" s="200">
        <f>SUM(T96:T138)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1" t="s">
        <v>80</v>
      </c>
      <c r="AT95" s="202" t="s">
        <v>71</v>
      </c>
      <c r="AU95" s="202" t="s">
        <v>80</v>
      </c>
      <c r="AY95" s="201" t="s">
        <v>133</v>
      </c>
      <c r="BK95" s="203">
        <f>SUM(BK96:BK138)</f>
        <v>0</v>
      </c>
    </row>
    <row r="96" s="2" customFormat="1" ht="16.5" customHeight="1">
      <c r="A96" s="40"/>
      <c r="B96" s="41"/>
      <c r="C96" s="206" t="s">
        <v>82</v>
      </c>
      <c r="D96" s="206" t="s">
        <v>136</v>
      </c>
      <c r="E96" s="207" t="s">
        <v>476</v>
      </c>
      <c r="F96" s="208" t="s">
        <v>477</v>
      </c>
      <c r="G96" s="209" t="s">
        <v>139</v>
      </c>
      <c r="H96" s="210">
        <v>302</v>
      </c>
      <c r="I96" s="211"/>
      <c r="J96" s="212">
        <f>ROUND(I96*H96,2)</f>
        <v>0</v>
      </c>
      <c r="K96" s="208" t="s">
        <v>153</v>
      </c>
      <c r="L96" s="46"/>
      <c r="M96" s="213" t="s">
        <v>19</v>
      </c>
      <c r="N96" s="214" t="s">
        <v>43</v>
      </c>
      <c r="O96" s="86"/>
      <c r="P96" s="215">
        <f>O96*H96</f>
        <v>0</v>
      </c>
      <c r="Q96" s="215">
        <v>0.19900000000000001</v>
      </c>
      <c r="R96" s="215">
        <f>Q96*H96</f>
        <v>60.098000000000006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140</v>
      </c>
      <c r="AT96" s="217" t="s">
        <v>136</v>
      </c>
      <c r="AU96" s="217" t="s">
        <v>82</v>
      </c>
      <c r="AY96" s="19" t="s">
        <v>133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80</v>
      </c>
      <c r="BK96" s="218">
        <f>ROUND(I96*H96,2)</f>
        <v>0</v>
      </c>
      <c r="BL96" s="19" t="s">
        <v>140</v>
      </c>
      <c r="BM96" s="217" t="s">
        <v>478</v>
      </c>
    </row>
    <row r="97" s="2" customFormat="1">
      <c r="A97" s="40"/>
      <c r="B97" s="41"/>
      <c r="C97" s="42"/>
      <c r="D97" s="219" t="s">
        <v>142</v>
      </c>
      <c r="E97" s="42"/>
      <c r="F97" s="220" t="s">
        <v>479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142</v>
      </c>
      <c r="AU97" s="19" t="s">
        <v>82</v>
      </c>
    </row>
    <row r="98" s="13" customFormat="1">
      <c r="A98" s="13"/>
      <c r="B98" s="224"/>
      <c r="C98" s="225"/>
      <c r="D98" s="219" t="s">
        <v>144</v>
      </c>
      <c r="E98" s="226" t="s">
        <v>19</v>
      </c>
      <c r="F98" s="227" t="s">
        <v>232</v>
      </c>
      <c r="G98" s="225"/>
      <c r="H98" s="226" t="s">
        <v>19</v>
      </c>
      <c r="I98" s="228"/>
      <c r="J98" s="225"/>
      <c r="K98" s="225"/>
      <c r="L98" s="229"/>
      <c r="M98" s="230"/>
      <c r="N98" s="231"/>
      <c r="O98" s="231"/>
      <c r="P98" s="231"/>
      <c r="Q98" s="231"/>
      <c r="R98" s="231"/>
      <c r="S98" s="231"/>
      <c r="T98" s="23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3" t="s">
        <v>144</v>
      </c>
      <c r="AU98" s="233" t="s">
        <v>82</v>
      </c>
      <c r="AV98" s="13" t="s">
        <v>80</v>
      </c>
      <c r="AW98" s="13" t="s">
        <v>33</v>
      </c>
      <c r="AX98" s="13" t="s">
        <v>72</v>
      </c>
      <c r="AY98" s="233" t="s">
        <v>133</v>
      </c>
    </row>
    <row r="99" s="13" customFormat="1">
      <c r="A99" s="13"/>
      <c r="B99" s="224"/>
      <c r="C99" s="225"/>
      <c r="D99" s="219" t="s">
        <v>144</v>
      </c>
      <c r="E99" s="226" t="s">
        <v>19</v>
      </c>
      <c r="F99" s="227" t="s">
        <v>400</v>
      </c>
      <c r="G99" s="225"/>
      <c r="H99" s="226" t="s">
        <v>19</v>
      </c>
      <c r="I99" s="228"/>
      <c r="J99" s="225"/>
      <c r="K99" s="225"/>
      <c r="L99" s="229"/>
      <c r="M99" s="230"/>
      <c r="N99" s="231"/>
      <c r="O99" s="231"/>
      <c r="P99" s="231"/>
      <c r="Q99" s="231"/>
      <c r="R99" s="231"/>
      <c r="S99" s="231"/>
      <c r="T99" s="23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3" t="s">
        <v>144</v>
      </c>
      <c r="AU99" s="233" t="s">
        <v>82</v>
      </c>
      <c r="AV99" s="13" t="s">
        <v>80</v>
      </c>
      <c r="AW99" s="13" t="s">
        <v>33</v>
      </c>
      <c r="AX99" s="13" t="s">
        <v>72</v>
      </c>
      <c r="AY99" s="233" t="s">
        <v>133</v>
      </c>
    </row>
    <row r="100" s="13" customFormat="1">
      <c r="A100" s="13"/>
      <c r="B100" s="224"/>
      <c r="C100" s="225"/>
      <c r="D100" s="219" t="s">
        <v>144</v>
      </c>
      <c r="E100" s="226" t="s">
        <v>19</v>
      </c>
      <c r="F100" s="227" t="s">
        <v>480</v>
      </c>
      <c r="G100" s="225"/>
      <c r="H100" s="226" t="s">
        <v>19</v>
      </c>
      <c r="I100" s="228"/>
      <c r="J100" s="225"/>
      <c r="K100" s="225"/>
      <c r="L100" s="229"/>
      <c r="M100" s="230"/>
      <c r="N100" s="231"/>
      <c r="O100" s="231"/>
      <c r="P100" s="231"/>
      <c r="Q100" s="231"/>
      <c r="R100" s="231"/>
      <c r="S100" s="231"/>
      <c r="T100" s="23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3" t="s">
        <v>144</v>
      </c>
      <c r="AU100" s="233" t="s">
        <v>82</v>
      </c>
      <c r="AV100" s="13" t="s">
        <v>80</v>
      </c>
      <c r="AW100" s="13" t="s">
        <v>33</v>
      </c>
      <c r="AX100" s="13" t="s">
        <v>72</v>
      </c>
      <c r="AY100" s="233" t="s">
        <v>133</v>
      </c>
    </row>
    <row r="101" s="14" customFormat="1">
      <c r="A101" s="14"/>
      <c r="B101" s="234"/>
      <c r="C101" s="235"/>
      <c r="D101" s="219" t="s">
        <v>144</v>
      </c>
      <c r="E101" s="236" t="s">
        <v>19</v>
      </c>
      <c r="F101" s="237" t="s">
        <v>402</v>
      </c>
      <c r="G101" s="235"/>
      <c r="H101" s="238">
        <v>302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4" t="s">
        <v>144</v>
      </c>
      <c r="AU101" s="244" t="s">
        <v>82</v>
      </c>
      <c r="AV101" s="14" t="s">
        <v>82</v>
      </c>
      <c r="AW101" s="14" t="s">
        <v>33</v>
      </c>
      <c r="AX101" s="14" t="s">
        <v>72</v>
      </c>
      <c r="AY101" s="244" t="s">
        <v>133</v>
      </c>
    </row>
    <row r="102" s="15" customFormat="1">
      <c r="A102" s="15"/>
      <c r="B102" s="245"/>
      <c r="C102" s="246"/>
      <c r="D102" s="219" t="s">
        <v>144</v>
      </c>
      <c r="E102" s="247" t="s">
        <v>19</v>
      </c>
      <c r="F102" s="248" t="s">
        <v>149</v>
      </c>
      <c r="G102" s="246"/>
      <c r="H102" s="249">
        <v>302</v>
      </c>
      <c r="I102" s="250"/>
      <c r="J102" s="246"/>
      <c r="K102" s="246"/>
      <c r="L102" s="251"/>
      <c r="M102" s="252"/>
      <c r="N102" s="253"/>
      <c r="O102" s="253"/>
      <c r="P102" s="253"/>
      <c r="Q102" s="253"/>
      <c r="R102" s="253"/>
      <c r="S102" s="253"/>
      <c r="T102" s="254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5" t="s">
        <v>144</v>
      </c>
      <c r="AU102" s="255" t="s">
        <v>82</v>
      </c>
      <c r="AV102" s="15" t="s">
        <v>140</v>
      </c>
      <c r="AW102" s="15" t="s">
        <v>33</v>
      </c>
      <c r="AX102" s="15" t="s">
        <v>80</v>
      </c>
      <c r="AY102" s="255" t="s">
        <v>133</v>
      </c>
    </row>
    <row r="103" s="2" customFormat="1" ht="16.5" customHeight="1">
      <c r="A103" s="40"/>
      <c r="B103" s="41"/>
      <c r="C103" s="206" t="s">
        <v>160</v>
      </c>
      <c r="D103" s="206" t="s">
        <v>136</v>
      </c>
      <c r="E103" s="207" t="s">
        <v>481</v>
      </c>
      <c r="F103" s="208" t="s">
        <v>482</v>
      </c>
      <c r="G103" s="209" t="s">
        <v>139</v>
      </c>
      <c r="H103" s="210">
        <v>302</v>
      </c>
      <c r="I103" s="211"/>
      <c r="J103" s="212">
        <f>ROUND(I103*H103,2)</f>
        <v>0</v>
      </c>
      <c r="K103" s="208" t="s">
        <v>153</v>
      </c>
      <c r="L103" s="46"/>
      <c r="M103" s="213" t="s">
        <v>19</v>
      </c>
      <c r="N103" s="214" t="s">
        <v>43</v>
      </c>
      <c r="O103" s="86"/>
      <c r="P103" s="215">
        <f>O103*H103</f>
        <v>0</v>
      </c>
      <c r="Q103" s="215">
        <v>0.34499999999999997</v>
      </c>
      <c r="R103" s="215">
        <f>Q103*H103</f>
        <v>104.19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140</v>
      </c>
      <c r="AT103" s="217" t="s">
        <v>136</v>
      </c>
      <c r="AU103" s="217" t="s">
        <v>82</v>
      </c>
      <c r="AY103" s="19" t="s">
        <v>133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80</v>
      </c>
      <c r="BK103" s="218">
        <f>ROUND(I103*H103,2)</f>
        <v>0</v>
      </c>
      <c r="BL103" s="19" t="s">
        <v>140</v>
      </c>
      <c r="BM103" s="217" t="s">
        <v>483</v>
      </c>
    </row>
    <row r="104" s="2" customFormat="1">
      <c r="A104" s="40"/>
      <c r="B104" s="41"/>
      <c r="C104" s="42"/>
      <c r="D104" s="219" t="s">
        <v>142</v>
      </c>
      <c r="E104" s="42"/>
      <c r="F104" s="220" t="s">
        <v>484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142</v>
      </c>
      <c r="AU104" s="19" t="s">
        <v>82</v>
      </c>
    </row>
    <row r="105" s="13" customFormat="1">
      <c r="A105" s="13"/>
      <c r="B105" s="224"/>
      <c r="C105" s="225"/>
      <c r="D105" s="219" t="s">
        <v>144</v>
      </c>
      <c r="E105" s="226" t="s">
        <v>19</v>
      </c>
      <c r="F105" s="227" t="s">
        <v>232</v>
      </c>
      <c r="G105" s="225"/>
      <c r="H105" s="226" t="s">
        <v>19</v>
      </c>
      <c r="I105" s="228"/>
      <c r="J105" s="225"/>
      <c r="K105" s="225"/>
      <c r="L105" s="229"/>
      <c r="M105" s="230"/>
      <c r="N105" s="231"/>
      <c r="O105" s="231"/>
      <c r="P105" s="231"/>
      <c r="Q105" s="231"/>
      <c r="R105" s="231"/>
      <c r="S105" s="231"/>
      <c r="T105" s="23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3" t="s">
        <v>144</v>
      </c>
      <c r="AU105" s="233" t="s">
        <v>82</v>
      </c>
      <c r="AV105" s="13" t="s">
        <v>80</v>
      </c>
      <c r="AW105" s="13" t="s">
        <v>33</v>
      </c>
      <c r="AX105" s="13" t="s">
        <v>72</v>
      </c>
      <c r="AY105" s="233" t="s">
        <v>133</v>
      </c>
    </row>
    <row r="106" s="13" customFormat="1">
      <c r="A106" s="13"/>
      <c r="B106" s="224"/>
      <c r="C106" s="225"/>
      <c r="D106" s="219" t="s">
        <v>144</v>
      </c>
      <c r="E106" s="226" t="s">
        <v>19</v>
      </c>
      <c r="F106" s="227" t="s">
        <v>400</v>
      </c>
      <c r="G106" s="225"/>
      <c r="H106" s="226" t="s">
        <v>19</v>
      </c>
      <c r="I106" s="228"/>
      <c r="J106" s="225"/>
      <c r="K106" s="225"/>
      <c r="L106" s="229"/>
      <c r="M106" s="230"/>
      <c r="N106" s="231"/>
      <c r="O106" s="231"/>
      <c r="P106" s="231"/>
      <c r="Q106" s="231"/>
      <c r="R106" s="231"/>
      <c r="S106" s="231"/>
      <c r="T106" s="23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3" t="s">
        <v>144</v>
      </c>
      <c r="AU106" s="233" t="s">
        <v>82</v>
      </c>
      <c r="AV106" s="13" t="s">
        <v>80</v>
      </c>
      <c r="AW106" s="13" t="s">
        <v>33</v>
      </c>
      <c r="AX106" s="13" t="s">
        <v>72</v>
      </c>
      <c r="AY106" s="233" t="s">
        <v>133</v>
      </c>
    </row>
    <row r="107" s="13" customFormat="1">
      <c r="A107" s="13"/>
      <c r="B107" s="224"/>
      <c r="C107" s="225"/>
      <c r="D107" s="219" t="s">
        <v>144</v>
      </c>
      <c r="E107" s="226" t="s">
        <v>19</v>
      </c>
      <c r="F107" s="227" t="s">
        <v>485</v>
      </c>
      <c r="G107" s="225"/>
      <c r="H107" s="226" t="s">
        <v>19</v>
      </c>
      <c r="I107" s="228"/>
      <c r="J107" s="225"/>
      <c r="K107" s="225"/>
      <c r="L107" s="229"/>
      <c r="M107" s="230"/>
      <c r="N107" s="231"/>
      <c r="O107" s="231"/>
      <c r="P107" s="231"/>
      <c r="Q107" s="231"/>
      <c r="R107" s="231"/>
      <c r="S107" s="231"/>
      <c r="T107" s="23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3" t="s">
        <v>144</v>
      </c>
      <c r="AU107" s="233" t="s">
        <v>82</v>
      </c>
      <c r="AV107" s="13" t="s">
        <v>80</v>
      </c>
      <c r="AW107" s="13" t="s">
        <v>33</v>
      </c>
      <c r="AX107" s="13" t="s">
        <v>72</v>
      </c>
      <c r="AY107" s="233" t="s">
        <v>133</v>
      </c>
    </row>
    <row r="108" s="14" customFormat="1">
      <c r="A108" s="14"/>
      <c r="B108" s="234"/>
      <c r="C108" s="235"/>
      <c r="D108" s="219" t="s">
        <v>144</v>
      </c>
      <c r="E108" s="236" t="s">
        <v>19</v>
      </c>
      <c r="F108" s="237" t="s">
        <v>402</v>
      </c>
      <c r="G108" s="235"/>
      <c r="H108" s="238">
        <v>302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4" t="s">
        <v>144</v>
      </c>
      <c r="AU108" s="244" t="s">
        <v>82</v>
      </c>
      <c r="AV108" s="14" t="s">
        <v>82</v>
      </c>
      <c r="AW108" s="14" t="s">
        <v>33</v>
      </c>
      <c r="AX108" s="14" t="s">
        <v>72</v>
      </c>
      <c r="AY108" s="244" t="s">
        <v>133</v>
      </c>
    </row>
    <row r="109" s="15" customFormat="1">
      <c r="A109" s="15"/>
      <c r="B109" s="245"/>
      <c r="C109" s="246"/>
      <c r="D109" s="219" t="s">
        <v>144</v>
      </c>
      <c r="E109" s="247" t="s">
        <v>19</v>
      </c>
      <c r="F109" s="248" t="s">
        <v>149</v>
      </c>
      <c r="G109" s="246"/>
      <c r="H109" s="249">
        <v>302</v>
      </c>
      <c r="I109" s="250"/>
      <c r="J109" s="246"/>
      <c r="K109" s="246"/>
      <c r="L109" s="251"/>
      <c r="M109" s="252"/>
      <c r="N109" s="253"/>
      <c r="O109" s="253"/>
      <c r="P109" s="253"/>
      <c r="Q109" s="253"/>
      <c r="R109" s="253"/>
      <c r="S109" s="253"/>
      <c r="T109" s="254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5" t="s">
        <v>144</v>
      </c>
      <c r="AU109" s="255" t="s">
        <v>82</v>
      </c>
      <c r="AV109" s="15" t="s">
        <v>140</v>
      </c>
      <c r="AW109" s="15" t="s">
        <v>33</v>
      </c>
      <c r="AX109" s="15" t="s">
        <v>80</v>
      </c>
      <c r="AY109" s="255" t="s">
        <v>133</v>
      </c>
    </row>
    <row r="110" s="2" customFormat="1" ht="16.5" customHeight="1">
      <c r="A110" s="40"/>
      <c r="B110" s="41"/>
      <c r="C110" s="206" t="s">
        <v>140</v>
      </c>
      <c r="D110" s="206" t="s">
        <v>136</v>
      </c>
      <c r="E110" s="207" t="s">
        <v>486</v>
      </c>
      <c r="F110" s="208" t="s">
        <v>487</v>
      </c>
      <c r="G110" s="209" t="s">
        <v>139</v>
      </c>
      <c r="H110" s="210">
        <v>302</v>
      </c>
      <c r="I110" s="211"/>
      <c r="J110" s="212">
        <f>ROUND(I110*H110,2)</f>
        <v>0</v>
      </c>
      <c r="K110" s="208" t="s">
        <v>153</v>
      </c>
      <c r="L110" s="46"/>
      <c r="M110" s="213" t="s">
        <v>19</v>
      </c>
      <c r="N110" s="214" t="s">
        <v>43</v>
      </c>
      <c r="O110" s="86"/>
      <c r="P110" s="215">
        <f>O110*H110</f>
        <v>0</v>
      </c>
      <c r="Q110" s="215">
        <v>0.10362</v>
      </c>
      <c r="R110" s="215">
        <f>Q110*H110</f>
        <v>31.293240000000001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140</v>
      </c>
      <c r="AT110" s="217" t="s">
        <v>136</v>
      </c>
      <c r="AU110" s="217" t="s">
        <v>82</v>
      </c>
      <c r="AY110" s="19" t="s">
        <v>133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80</v>
      </c>
      <c r="BK110" s="218">
        <f>ROUND(I110*H110,2)</f>
        <v>0</v>
      </c>
      <c r="BL110" s="19" t="s">
        <v>140</v>
      </c>
      <c r="BM110" s="217" t="s">
        <v>488</v>
      </c>
    </row>
    <row r="111" s="2" customFormat="1">
      <c r="A111" s="40"/>
      <c r="B111" s="41"/>
      <c r="C111" s="42"/>
      <c r="D111" s="219" t="s">
        <v>142</v>
      </c>
      <c r="E111" s="42"/>
      <c r="F111" s="220" t="s">
        <v>489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142</v>
      </c>
      <c r="AU111" s="19" t="s">
        <v>82</v>
      </c>
    </row>
    <row r="112" s="13" customFormat="1">
      <c r="A112" s="13"/>
      <c r="B112" s="224"/>
      <c r="C112" s="225"/>
      <c r="D112" s="219" t="s">
        <v>144</v>
      </c>
      <c r="E112" s="226" t="s">
        <v>19</v>
      </c>
      <c r="F112" s="227" t="s">
        <v>232</v>
      </c>
      <c r="G112" s="225"/>
      <c r="H112" s="226" t="s">
        <v>19</v>
      </c>
      <c r="I112" s="228"/>
      <c r="J112" s="225"/>
      <c r="K112" s="225"/>
      <c r="L112" s="229"/>
      <c r="M112" s="230"/>
      <c r="N112" s="231"/>
      <c r="O112" s="231"/>
      <c r="P112" s="231"/>
      <c r="Q112" s="231"/>
      <c r="R112" s="231"/>
      <c r="S112" s="231"/>
      <c r="T112" s="23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3" t="s">
        <v>144</v>
      </c>
      <c r="AU112" s="233" t="s">
        <v>82</v>
      </c>
      <c r="AV112" s="13" t="s">
        <v>80</v>
      </c>
      <c r="AW112" s="13" t="s">
        <v>33</v>
      </c>
      <c r="AX112" s="13" t="s">
        <v>72</v>
      </c>
      <c r="AY112" s="233" t="s">
        <v>133</v>
      </c>
    </row>
    <row r="113" s="13" customFormat="1">
      <c r="A113" s="13"/>
      <c r="B113" s="224"/>
      <c r="C113" s="225"/>
      <c r="D113" s="219" t="s">
        <v>144</v>
      </c>
      <c r="E113" s="226" t="s">
        <v>19</v>
      </c>
      <c r="F113" s="227" t="s">
        <v>400</v>
      </c>
      <c r="G113" s="225"/>
      <c r="H113" s="226" t="s">
        <v>19</v>
      </c>
      <c r="I113" s="228"/>
      <c r="J113" s="225"/>
      <c r="K113" s="225"/>
      <c r="L113" s="229"/>
      <c r="M113" s="230"/>
      <c r="N113" s="231"/>
      <c r="O113" s="231"/>
      <c r="P113" s="231"/>
      <c r="Q113" s="231"/>
      <c r="R113" s="231"/>
      <c r="S113" s="231"/>
      <c r="T113" s="23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3" t="s">
        <v>144</v>
      </c>
      <c r="AU113" s="233" t="s">
        <v>82</v>
      </c>
      <c r="AV113" s="13" t="s">
        <v>80</v>
      </c>
      <c r="AW113" s="13" t="s">
        <v>33</v>
      </c>
      <c r="AX113" s="13" t="s">
        <v>72</v>
      </c>
      <c r="AY113" s="233" t="s">
        <v>133</v>
      </c>
    </row>
    <row r="114" s="13" customFormat="1">
      <c r="A114" s="13"/>
      <c r="B114" s="224"/>
      <c r="C114" s="225"/>
      <c r="D114" s="219" t="s">
        <v>144</v>
      </c>
      <c r="E114" s="226" t="s">
        <v>19</v>
      </c>
      <c r="F114" s="227" t="s">
        <v>490</v>
      </c>
      <c r="G114" s="225"/>
      <c r="H114" s="226" t="s">
        <v>19</v>
      </c>
      <c r="I114" s="228"/>
      <c r="J114" s="225"/>
      <c r="K114" s="225"/>
      <c r="L114" s="229"/>
      <c r="M114" s="230"/>
      <c r="N114" s="231"/>
      <c r="O114" s="231"/>
      <c r="P114" s="231"/>
      <c r="Q114" s="231"/>
      <c r="R114" s="231"/>
      <c r="S114" s="231"/>
      <c r="T114" s="23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3" t="s">
        <v>144</v>
      </c>
      <c r="AU114" s="233" t="s">
        <v>82</v>
      </c>
      <c r="AV114" s="13" t="s">
        <v>80</v>
      </c>
      <c r="AW114" s="13" t="s">
        <v>33</v>
      </c>
      <c r="AX114" s="13" t="s">
        <v>72</v>
      </c>
      <c r="AY114" s="233" t="s">
        <v>133</v>
      </c>
    </row>
    <row r="115" s="14" customFormat="1">
      <c r="A115" s="14"/>
      <c r="B115" s="234"/>
      <c r="C115" s="235"/>
      <c r="D115" s="219" t="s">
        <v>144</v>
      </c>
      <c r="E115" s="236" t="s">
        <v>19</v>
      </c>
      <c r="F115" s="237" t="s">
        <v>402</v>
      </c>
      <c r="G115" s="235"/>
      <c r="H115" s="238">
        <v>302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4" t="s">
        <v>144</v>
      </c>
      <c r="AU115" s="244" t="s">
        <v>82</v>
      </c>
      <c r="AV115" s="14" t="s">
        <v>82</v>
      </c>
      <c r="AW115" s="14" t="s">
        <v>33</v>
      </c>
      <c r="AX115" s="14" t="s">
        <v>72</v>
      </c>
      <c r="AY115" s="244" t="s">
        <v>133</v>
      </c>
    </row>
    <row r="116" s="13" customFormat="1">
      <c r="A116" s="13"/>
      <c r="B116" s="224"/>
      <c r="C116" s="225"/>
      <c r="D116" s="219" t="s">
        <v>144</v>
      </c>
      <c r="E116" s="226" t="s">
        <v>19</v>
      </c>
      <c r="F116" s="227" t="s">
        <v>491</v>
      </c>
      <c r="G116" s="225"/>
      <c r="H116" s="226" t="s">
        <v>19</v>
      </c>
      <c r="I116" s="228"/>
      <c r="J116" s="225"/>
      <c r="K116" s="225"/>
      <c r="L116" s="229"/>
      <c r="M116" s="230"/>
      <c r="N116" s="231"/>
      <c r="O116" s="231"/>
      <c r="P116" s="231"/>
      <c r="Q116" s="231"/>
      <c r="R116" s="231"/>
      <c r="S116" s="231"/>
      <c r="T116" s="23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3" t="s">
        <v>144</v>
      </c>
      <c r="AU116" s="233" t="s">
        <v>82</v>
      </c>
      <c r="AV116" s="13" t="s">
        <v>80</v>
      </c>
      <c r="AW116" s="13" t="s">
        <v>33</v>
      </c>
      <c r="AX116" s="13" t="s">
        <v>72</v>
      </c>
      <c r="AY116" s="233" t="s">
        <v>133</v>
      </c>
    </row>
    <row r="117" s="15" customFormat="1">
      <c r="A117" s="15"/>
      <c r="B117" s="245"/>
      <c r="C117" s="246"/>
      <c r="D117" s="219" t="s">
        <v>144</v>
      </c>
      <c r="E117" s="247" t="s">
        <v>19</v>
      </c>
      <c r="F117" s="248" t="s">
        <v>149</v>
      </c>
      <c r="G117" s="246"/>
      <c r="H117" s="249">
        <v>302</v>
      </c>
      <c r="I117" s="250"/>
      <c r="J117" s="246"/>
      <c r="K117" s="246"/>
      <c r="L117" s="251"/>
      <c r="M117" s="252"/>
      <c r="N117" s="253"/>
      <c r="O117" s="253"/>
      <c r="P117" s="253"/>
      <c r="Q117" s="253"/>
      <c r="R117" s="253"/>
      <c r="S117" s="253"/>
      <c r="T117" s="254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5" t="s">
        <v>144</v>
      </c>
      <c r="AU117" s="255" t="s">
        <v>82</v>
      </c>
      <c r="AV117" s="15" t="s">
        <v>140</v>
      </c>
      <c r="AW117" s="15" t="s">
        <v>33</v>
      </c>
      <c r="AX117" s="15" t="s">
        <v>80</v>
      </c>
      <c r="AY117" s="255" t="s">
        <v>133</v>
      </c>
    </row>
    <row r="118" s="2" customFormat="1" ht="16.5" customHeight="1">
      <c r="A118" s="40"/>
      <c r="B118" s="41"/>
      <c r="C118" s="270" t="s">
        <v>173</v>
      </c>
      <c r="D118" s="270" t="s">
        <v>286</v>
      </c>
      <c r="E118" s="271" t="s">
        <v>492</v>
      </c>
      <c r="F118" s="272" t="s">
        <v>493</v>
      </c>
      <c r="G118" s="273" t="s">
        <v>139</v>
      </c>
      <c r="H118" s="274">
        <v>305.01999999999998</v>
      </c>
      <c r="I118" s="275"/>
      <c r="J118" s="276">
        <f>ROUND(I118*H118,2)</f>
        <v>0</v>
      </c>
      <c r="K118" s="272" t="s">
        <v>153</v>
      </c>
      <c r="L118" s="277"/>
      <c r="M118" s="278" t="s">
        <v>19</v>
      </c>
      <c r="N118" s="279" t="s">
        <v>43</v>
      </c>
      <c r="O118" s="86"/>
      <c r="P118" s="215">
        <f>O118*H118</f>
        <v>0</v>
      </c>
      <c r="Q118" s="215">
        <v>0.17599999999999999</v>
      </c>
      <c r="R118" s="215">
        <f>Q118*H118</f>
        <v>53.683519999999994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197</v>
      </c>
      <c r="AT118" s="217" t="s">
        <v>286</v>
      </c>
      <c r="AU118" s="217" t="s">
        <v>82</v>
      </c>
      <c r="AY118" s="19" t="s">
        <v>133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80</v>
      </c>
      <c r="BK118" s="218">
        <f>ROUND(I118*H118,2)</f>
        <v>0</v>
      </c>
      <c r="BL118" s="19" t="s">
        <v>140</v>
      </c>
      <c r="BM118" s="217" t="s">
        <v>494</v>
      </c>
    </row>
    <row r="119" s="2" customFormat="1">
      <c r="A119" s="40"/>
      <c r="B119" s="41"/>
      <c r="C119" s="42"/>
      <c r="D119" s="219" t="s">
        <v>142</v>
      </c>
      <c r="E119" s="42"/>
      <c r="F119" s="220" t="s">
        <v>493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142</v>
      </c>
      <c r="AU119" s="19" t="s">
        <v>82</v>
      </c>
    </row>
    <row r="120" s="13" customFormat="1">
      <c r="A120" s="13"/>
      <c r="B120" s="224"/>
      <c r="C120" s="225"/>
      <c r="D120" s="219" t="s">
        <v>144</v>
      </c>
      <c r="E120" s="226" t="s">
        <v>19</v>
      </c>
      <c r="F120" s="227" t="s">
        <v>232</v>
      </c>
      <c r="G120" s="225"/>
      <c r="H120" s="226" t="s">
        <v>19</v>
      </c>
      <c r="I120" s="228"/>
      <c r="J120" s="225"/>
      <c r="K120" s="225"/>
      <c r="L120" s="229"/>
      <c r="M120" s="230"/>
      <c r="N120" s="231"/>
      <c r="O120" s="231"/>
      <c r="P120" s="231"/>
      <c r="Q120" s="231"/>
      <c r="R120" s="231"/>
      <c r="S120" s="231"/>
      <c r="T120" s="23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3" t="s">
        <v>144</v>
      </c>
      <c r="AU120" s="233" t="s">
        <v>82</v>
      </c>
      <c r="AV120" s="13" t="s">
        <v>80</v>
      </c>
      <c r="AW120" s="13" t="s">
        <v>33</v>
      </c>
      <c r="AX120" s="13" t="s">
        <v>72</v>
      </c>
      <c r="AY120" s="233" t="s">
        <v>133</v>
      </c>
    </row>
    <row r="121" s="13" customFormat="1">
      <c r="A121" s="13"/>
      <c r="B121" s="224"/>
      <c r="C121" s="225"/>
      <c r="D121" s="219" t="s">
        <v>144</v>
      </c>
      <c r="E121" s="226" t="s">
        <v>19</v>
      </c>
      <c r="F121" s="227" t="s">
        <v>400</v>
      </c>
      <c r="G121" s="225"/>
      <c r="H121" s="226" t="s">
        <v>19</v>
      </c>
      <c r="I121" s="228"/>
      <c r="J121" s="225"/>
      <c r="K121" s="225"/>
      <c r="L121" s="229"/>
      <c r="M121" s="230"/>
      <c r="N121" s="231"/>
      <c r="O121" s="231"/>
      <c r="P121" s="231"/>
      <c r="Q121" s="231"/>
      <c r="R121" s="231"/>
      <c r="S121" s="231"/>
      <c r="T121" s="23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3" t="s">
        <v>144</v>
      </c>
      <c r="AU121" s="233" t="s">
        <v>82</v>
      </c>
      <c r="AV121" s="13" t="s">
        <v>80</v>
      </c>
      <c r="AW121" s="13" t="s">
        <v>33</v>
      </c>
      <c r="AX121" s="13" t="s">
        <v>72</v>
      </c>
      <c r="AY121" s="233" t="s">
        <v>133</v>
      </c>
    </row>
    <row r="122" s="13" customFormat="1">
      <c r="A122" s="13"/>
      <c r="B122" s="224"/>
      <c r="C122" s="225"/>
      <c r="D122" s="219" t="s">
        <v>144</v>
      </c>
      <c r="E122" s="226" t="s">
        <v>19</v>
      </c>
      <c r="F122" s="227" t="s">
        <v>490</v>
      </c>
      <c r="G122" s="225"/>
      <c r="H122" s="226" t="s">
        <v>19</v>
      </c>
      <c r="I122" s="228"/>
      <c r="J122" s="225"/>
      <c r="K122" s="225"/>
      <c r="L122" s="229"/>
      <c r="M122" s="230"/>
      <c r="N122" s="231"/>
      <c r="O122" s="231"/>
      <c r="P122" s="231"/>
      <c r="Q122" s="231"/>
      <c r="R122" s="231"/>
      <c r="S122" s="231"/>
      <c r="T122" s="23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3" t="s">
        <v>144</v>
      </c>
      <c r="AU122" s="233" t="s">
        <v>82</v>
      </c>
      <c r="AV122" s="13" t="s">
        <v>80</v>
      </c>
      <c r="AW122" s="13" t="s">
        <v>33</v>
      </c>
      <c r="AX122" s="13" t="s">
        <v>72</v>
      </c>
      <c r="AY122" s="233" t="s">
        <v>133</v>
      </c>
    </row>
    <row r="123" s="14" customFormat="1">
      <c r="A123" s="14"/>
      <c r="B123" s="234"/>
      <c r="C123" s="235"/>
      <c r="D123" s="219" t="s">
        <v>144</v>
      </c>
      <c r="E123" s="236" t="s">
        <v>19</v>
      </c>
      <c r="F123" s="237" t="s">
        <v>402</v>
      </c>
      <c r="G123" s="235"/>
      <c r="H123" s="238">
        <v>302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4" t="s">
        <v>144</v>
      </c>
      <c r="AU123" s="244" t="s">
        <v>82</v>
      </c>
      <c r="AV123" s="14" t="s">
        <v>82</v>
      </c>
      <c r="AW123" s="14" t="s">
        <v>33</v>
      </c>
      <c r="AX123" s="14" t="s">
        <v>72</v>
      </c>
      <c r="AY123" s="244" t="s">
        <v>133</v>
      </c>
    </row>
    <row r="124" s="13" customFormat="1">
      <c r="A124" s="13"/>
      <c r="B124" s="224"/>
      <c r="C124" s="225"/>
      <c r="D124" s="219" t="s">
        <v>144</v>
      </c>
      <c r="E124" s="226" t="s">
        <v>19</v>
      </c>
      <c r="F124" s="227" t="s">
        <v>491</v>
      </c>
      <c r="G124" s="225"/>
      <c r="H124" s="226" t="s">
        <v>19</v>
      </c>
      <c r="I124" s="228"/>
      <c r="J124" s="225"/>
      <c r="K124" s="225"/>
      <c r="L124" s="229"/>
      <c r="M124" s="230"/>
      <c r="N124" s="231"/>
      <c r="O124" s="231"/>
      <c r="P124" s="231"/>
      <c r="Q124" s="231"/>
      <c r="R124" s="231"/>
      <c r="S124" s="231"/>
      <c r="T124" s="23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3" t="s">
        <v>144</v>
      </c>
      <c r="AU124" s="233" t="s">
        <v>82</v>
      </c>
      <c r="AV124" s="13" t="s">
        <v>80</v>
      </c>
      <c r="AW124" s="13" t="s">
        <v>33</v>
      </c>
      <c r="AX124" s="13" t="s">
        <v>72</v>
      </c>
      <c r="AY124" s="233" t="s">
        <v>133</v>
      </c>
    </row>
    <row r="125" s="15" customFormat="1">
      <c r="A125" s="15"/>
      <c r="B125" s="245"/>
      <c r="C125" s="246"/>
      <c r="D125" s="219" t="s">
        <v>144</v>
      </c>
      <c r="E125" s="247" t="s">
        <v>19</v>
      </c>
      <c r="F125" s="248" t="s">
        <v>149</v>
      </c>
      <c r="G125" s="246"/>
      <c r="H125" s="249">
        <v>302</v>
      </c>
      <c r="I125" s="250"/>
      <c r="J125" s="246"/>
      <c r="K125" s="246"/>
      <c r="L125" s="251"/>
      <c r="M125" s="252"/>
      <c r="N125" s="253"/>
      <c r="O125" s="253"/>
      <c r="P125" s="253"/>
      <c r="Q125" s="253"/>
      <c r="R125" s="253"/>
      <c r="S125" s="253"/>
      <c r="T125" s="254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5" t="s">
        <v>144</v>
      </c>
      <c r="AU125" s="255" t="s">
        <v>82</v>
      </c>
      <c r="AV125" s="15" t="s">
        <v>140</v>
      </c>
      <c r="AW125" s="15" t="s">
        <v>33</v>
      </c>
      <c r="AX125" s="15" t="s">
        <v>80</v>
      </c>
      <c r="AY125" s="255" t="s">
        <v>133</v>
      </c>
    </row>
    <row r="126" s="14" customFormat="1">
      <c r="A126" s="14"/>
      <c r="B126" s="234"/>
      <c r="C126" s="235"/>
      <c r="D126" s="219" t="s">
        <v>144</v>
      </c>
      <c r="E126" s="235"/>
      <c r="F126" s="237" t="s">
        <v>495</v>
      </c>
      <c r="G126" s="235"/>
      <c r="H126" s="238">
        <v>305.01999999999998</v>
      </c>
      <c r="I126" s="239"/>
      <c r="J126" s="235"/>
      <c r="K126" s="235"/>
      <c r="L126" s="240"/>
      <c r="M126" s="241"/>
      <c r="N126" s="242"/>
      <c r="O126" s="242"/>
      <c r="P126" s="242"/>
      <c r="Q126" s="242"/>
      <c r="R126" s="242"/>
      <c r="S126" s="242"/>
      <c r="T126" s="24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4" t="s">
        <v>144</v>
      </c>
      <c r="AU126" s="244" t="s">
        <v>82</v>
      </c>
      <c r="AV126" s="14" t="s">
        <v>82</v>
      </c>
      <c r="AW126" s="14" t="s">
        <v>4</v>
      </c>
      <c r="AX126" s="14" t="s">
        <v>80</v>
      </c>
      <c r="AY126" s="244" t="s">
        <v>133</v>
      </c>
    </row>
    <row r="127" s="2" customFormat="1" ht="16.5" customHeight="1">
      <c r="A127" s="40"/>
      <c r="B127" s="41"/>
      <c r="C127" s="206" t="s">
        <v>159</v>
      </c>
      <c r="D127" s="206" t="s">
        <v>136</v>
      </c>
      <c r="E127" s="207" t="s">
        <v>496</v>
      </c>
      <c r="F127" s="208" t="s">
        <v>497</v>
      </c>
      <c r="G127" s="209" t="s">
        <v>163</v>
      </c>
      <c r="H127" s="210">
        <v>245</v>
      </c>
      <c r="I127" s="211"/>
      <c r="J127" s="212">
        <f>ROUND(I127*H127,2)</f>
        <v>0</v>
      </c>
      <c r="K127" s="208" t="s">
        <v>153</v>
      </c>
      <c r="L127" s="46"/>
      <c r="M127" s="213" t="s">
        <v>19</v>
      </c>
      <c r="N127" s="214" t="s">
        <v>43</v>
      </c>
      <c r="O127" s="86"/>
      <c r="P127" s="215">
        <f>O127*H127</f>
        <v>0</v>
      </c>
      <c r="Q127" s="215">
        <v>0.085307999999999995</v>
      </c>
      <c r="R127" s="215">
        <f>Q127*H127</f>
        <v>20.900459999999999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140</v>
      </c>
      <c r="AT127" s="217" t="s">
        <v>136</v>
      </c>
      <c r="AU127" s="217" t="s">
        <v>82</v>
      </c>
      <c r="AY127" s="19" t="s">
        <v>133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80</v>
      </c>
      <c r="BK127" s="218">
        <f>ROUND(I127*H127,2)</f>
        <v>0</v>
      </c>
      <c r="BL127" s="19" t="s">
        <v>140</v>
      </c>
      <c r="BM127" s="217" t="s">
        <v>498</v>
      </c>
    </row>
    <row r="128" s="2" customFormat="1">
      <c r="A128" s="40"/>
      <c r="B128" s="41"/>
      <c r="C128" s="42"/>
      <c r="D128" s="219" t="s">
        <v>142</v>
      </c>
      <c r="E128" s="42"/>
      <c r="F128" s="220" t="s">
        <v>499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142</v>
      </c>
      <c r="AU128" s="19" t="s">
        <v>82</v>
      </c>
    </row>
    <row r="129" s="13" customFormat="1">
      <c r="A129" s="13"/>
      <c r="B129" s="224"/>
      <c r="C129" s="225"/>
      <c r="D129" s="219" t="s">
        <v>144</v>
      </c>
      <c r="E129" s="226" t="s">
        <v>19</v>
      </c>
      <c r="F129" s="227" t="s">
        <v>232</v>
      </c>
      <c r="G129" s="225"/>
      <c r="H129" s="226" t="s">
        <v>19</v>
      </c>
      <c r="I129" s="228"/>
      <c r="J129" s="225"/>
      <c r="K129" s="225"/>
      <c r="L129" s="229"/>
      <c r="M129" s="230"/>
      <c r="N129" s="231"/>
      <c r="O129" s="231"/>
      <c r="P129" s="231"/>
      <c r="Q129" s="231"/>
      <c r="R129" s="231"/>
      <c r="S129" s="231"/>
      <c r="T129" s="23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3" t="s">
        <v>144</v>
      </c>
      <c r="AU129" s="233" t="s">
        <v>82</v>
      </c>
      <c r="AV129" s="13" t="s">
        <v>80</v>
      </c>
      <c r="AW129" s="13" t="s">
        <v>33</v>
      </c>
      <c r="AX129" s="13" t="s">
        <v>72</v>
      </c>
      <c r="AY129" s="233" t="s">
        <v>133</v>
      </c>
    </row>
    <row r="130" s="13" customFormat="1">
      <c r="A130" s="13"/>
      <c r="B130" s="224"/>
      <c r="C130" s="225"/>
      <c r="D130" s="219" t="s">
        <v>144</v>
      </c>
      <c r="E130" s="226" t="s">
        <v>19</v>
      </c>
      <c r="F130" s="227" t="s">
        <v>400</v>
      </c>
      <c r="G130" s="225"/>
      <c r="H130" s="226" t="s">
        <v>19</v>
      </c>
      <c r="I130" s="228"/>
      <c r="J130" s="225"/>
      <c r="K130" s="225"/>
      <c r="L130" s="229"/>
      <c r="M130" s="230"/>
      <c r="N130" s="231"/>
      <c r="O130" s="231"/>
      <c r="P130" s="231"/>
      <c r="Q130" s="231"/>
      <c r="R130" s="231"/>
      <c r="S130" s="231"/>
      <c r="T130" s="23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3" t="s">
        <v>144</v>
      </c>
      <c r="AU130" s="233" t="s">
        <v>82</v>
      </c>
      <c r="AV130" s="13" t="s">
        <v>80</v>
      </c>
      <c r="AW130" s="13" t="s">
        <v>33</v>
      </c>
      <c r="AX130" s="13" t="s">
        <v>72</v>
      </c>
      <c r="AY130" s="233" t="s">
        <v>133</v>
      </c>
    </row>
    <row r="131" s="13" customFormat="1">
      <c r="A131" s="13"/>
      <c r="B131" s="224"/>
      <c r="C131" s="225"/>
      <c r="D131" s="219" t="s">
        <v>144</v>
      </c>
      <c r="E131" s="226" t="s">
        <v>19</v>
      </c>
      <c r="F131" s="227" t="s">
        <v>500</v>
      </c>
      <c r="G131" s="225"/>
      <c r="H131" s="226" t="s">
        <v>19</v>
      </c>
      <c r="I131" s="228"/>
      <c r="J131" s="225"/>
      <c r="K131" s="225"/>
      <c r="L131" s="229"/>
      <c r="M131" s="230"/>
      <c r="N131" s="231"/>
      <c r="O131" s="231"/>
      <c r="P131" s="231"/>
      <c r="Q131" s="231"/>
      <c r="R131" s="231"/>
      <c r="S131" s="231"/>
      <c r="T131" s="23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3" t="s">
        <v>144</v>
      </c>
      <c r="AU131" s="233" t="s">
        <v>82</v>
      </c>
      <c r="AV131" s="13" t="s">
        <v>80</v>
      </c>
      <c r="AW131" s="13" t="s">
        <v>33</v>
      </c>
      <c r="AX131" s="13" t="s">
        <v>72</v>
      </c>
      <c r="AY131" s="233" t="s">
        <v>133</v>
      </c>
    </row>
    <row r="132" s="14" customFormat="1">
      <c r="A132" s="14"/>
      <c r="B132" s="234"/>
      <c r="C132" s="235"/>
      <c r="D132" s="219" t="s">
        <v>144</v>
      </c>
      <c r="E132" s="236" t="s">
        <v>19</v>
      </c>
      <c r="F132" s="237" t="s">
        <v>415</v>
      </c>
      <c r="G132" s="235"/>
      <c r="H132" s="238">
        <v>245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4" t="s">
        <v>144</v>
      </c>
      <c r="AU132" s="244" t="s">
        <v>82</v>
      </c>
      <c r="AV132" s="14" t="s">
        <v>82</v>
      </c>
      <c r="AW132" s="14" t="s">
        <v>33</v>
      </c>
      <c r="AX132" s="14" t="s">
        <v>72</v>
      </c>
      <c r="AY132" s="244" t="s">
        <v>133</v>
      </c>
    </row>
    <row r="133" s="15" customFormat="1">
      <c r="A133" s="15"/>
      <c r="B133" s="245"/>
      <c r="C133" s="246"/>
      <c r="D133" s="219" t="s">
        <v>144</v>
      </c>
      <c r="E133" s="247" t="s">
        <v>19</v>
      </c>
      <c r="F133" s="248" t="s">
        <v>149</v>
      </c>
      <c r="G133" s="246"/>
      <c r="H133" s="249">
        <v>245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5" t="s">
        <v>144</v>
      </c>
      <c r="AU133" s="255" t="s">
        <v>82</v>
      </c>
      <c r="AV133" s="15" t="s">
        <v>140</v>
      </c>
      <c r="AW133" s="15" t="s">
        <v>33</v>
      </c>
      <c r="AX133" s="15" t="s">
        <v>80</v>
      </c>
      <c r="AY133" s="255" t="s">
        <v>133</v>
      </c>
    </row>
    <row r="134" s="2" customFormat="1" ht="16.5" customHeight="1">
      <c r="A134" s="40"/>
      <c r="B134" s="41"/>
      <c r="C134" s="270" t="s">
        <v>190</v>
      </c>
      <c r="D134" s="270" t="s">
        <v>286</v>
      </c>
      <c r="E134" s="271" t="s">
        <v>501</v>
      </c>
      <c r="F134" s="272" t="s">
        <v>502</v>
      </c>
      <c r="G134" s="273" t="s">
        <v>163</v>
      </c>
      <c r="H134" s="274">
        <v>44.939999999999998</v>
      </c>
      <c r="I134" s="275"/>
      <c r="J134" s="276">
        <f>ROUND(I134*H134,2)</f>
        <v>0</v>
      </c>
      <c r="K134" s="272" t="s">
        <v>153</v>
      </c>
      <c r="L134" s="277"/>
      <c r="M134" s="278" t="s">
        <v>19</v>
      </c>
      <c r="N134" s="279" t="s">
        <v>43</v>
      </c>
      <c r="O134" s="86"/>
      <c r="P134" s="215">
        <f>O134*H134</f>
        <v>0</v>
      </c>
      <c r="Q134" s="215">
        <v>0.021999999999999999</v>
      </c>
      <c r="R134" s="215">
        <f>Q134*H134</f>
        <v>0.98867999999999989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197</v>
      </c>
      <c r="AT134" s="217" t="s">
        <v>286</v>
      </c>
      <c r="AU134" s="217" t="s">
        <v>82</v>
      </c>
      <c r="AY134" s="19" t="s">
        <v>133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80</v>
      </c>
      <c r="BK134" s="218">
        <f>ROUND(I134*H134,2)</f>
        <v>0</v>
      </c>
      <c r="BL134" s="19" t="s">
        <v>140</v>
      </c>
      <c r="BM134" s="217" t="s">
        <v>503</v>
      </c>
    </row>
    <row r="135" s="2" customFormat="1">
      <c r="A135" s="40"/>
      <c r="B135" s="41"/>
      <c r="C135" s="42"/>
      <c r="D135" s="219" t="s">
        <v>142</v>
      </c>
      <c r="E135" s="42"/>
      <c r="F135" s="220" t="s">
        <v>502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142</v>
      </c>
      <c r="AU135" s="19" t="s">
        <v>82</v>
      </c>
    </row>
    <row r="136" s="14" customFormat="1">
      <c r="A136" s="14"/>
      <c r="B136" s="234"/>
      <c r="C136" s="235"/>
      <c r="D136" s="219" t="s">
        <v>144</v>
      </c>
      <c r="E136" s="236" t="s">
        <v>19</v>
      </c>
      <c r="F136" s="237" t="s">
        <v>504</v>
      </c>
      <c r="G136" s="235"/>
      <c r="H136" s="238">
        <v>42.799999999999997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4" t="s">
        <v>144</v>
      </c>
      <c r="AU136" s="244" t="s">
        <v>82</v>
      </c>
      <c r="AV136" s="14" t="s">
        <v>82</v>
      </c>
      <c r="AW136" s="14" t="s">
        <v>33</v>
      </c>
      <c r="AX136" s="14" t="s">
        <v>72</v>
      </c>
      <c r="AY136" s="244" t="s">
        <v>133</v>
      </c>
    </row>
    <row r="137" s="15" customFormat="1">
      <c r="A137" s="15"/>
      <c r="B137" s="245"/>
      <c r="C137" s="246"/>
      <c r="D137" s="219" t="s">
        <v>144</v>
      </c>
      <c r="E137" s="247" t="s">
        <v>19</v>
      </c>
      <c r="F137" s="248" t="s">
        <v>149</v>
      </c>
      <c r="G137" s="246"/>
      <c r="H137" s="249">
        <v>42.799999999999997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5" t="s">
        <v>144</v>
      </c>
      <c r="AU137" s="255" t="s">
        <v>82</v>
      </c>
      <c r="AV137" s="15" t="s">
        <v>140</v>
      </c>
      <c r="AW137" s="15" t="s">
        <v>33</v>
      </c>
      <c r="AX137" s="15" t="s">
        <v>80</v>
      </c>
      <c r="AY137" s="255" t="s">
        <v>133</v>
      </c>
    </row>
    <row r="138" s="14" customFormat="1">
      <c r="A138" s="14"/>
      <c r="B138" s="234"/>
      <c r="C138" s="235"/>
      <c r="D138" s="219" t="s">
        <v>144</v>
      </c>
      <c r="E138" s="235"/>
      <c r="F138" s="237" t="s">
        <v>505</v>
      </c>
      <c r="G138" s="235"/>
      <c r="H138" s="238">
        <v>44.939999999999998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4" t="s">
        <v>144</v>
      </c>
      <c r="AU138" s="244" t="s">
        <v>82</v>
      </c>
      <c r="AV138" s="14" t="s">
        <v>82</v>
      </c>
      <c r="AW138" s="14" t="s">
        <v>4</v>
      </c>
      <c r="AX138" s="14" t="s">
        <v>80</v>
      </c>
      <c r="AY138" s="244" t="s">
        <v>133</v>
      </c>
    </row>
    <row r="139" s="12" customFormat="1" ht="22.8" customHeight="1">
      <c r="A139" s="12"/>
      <c r="B139" s="190"/>
      <c r="C139" s="191"/>
      <c r="D139" s="192" t="s">
        <v>71</v>
      </c>
      <c r="E139" s="204" t="s">
        <v>197</v>
      </c>
      <c r="F139" s="204" t="s">
        <v>416</v>
      </c>
      <c r="G139" s="191"/>
      <c r="H139" s="191"/>
      <c r="I139" s="194"/>
      <c r="J139" s="205">
        <f>BK139</f>
        <v>0</v>
      </c>
      <c r="K139" s="191"/>
      <c r="L139" s="196"/>
      <c r="M139" s="197"/>
      <c r="N139" s="198"/>
      <c r="O139" s="198"/>
      <c r="P139" s="199">
        <f>SUM(P140:P151)</f>
        <v>0</v>
      </c>
      <c r="Q139" s="198"/>
      <c r="R139" s="199">
        <f>SUM(R140:R151)</f>
        <v>0.021999999999999999</v>
      </c>
      <c r="S139" s="198"/>
      <c r="T139" s="200">
        <f>SUM(T140:T151)</f>
        <v>0.021999999999999999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1" t="s">
        <v>80</v>
      </c>
      <c r="AT139" s="202" t="s">
        <v>71</v>
      </c>
      <c r="AU139" s="202" t="s">
        <v>80</v>
      </c>
      <c r="AY139" s="201" t="s">
        <v>133</v>
      </c>
      <c r="BK139" s="203">
        <f>SUM(BK140:BK151)</f>
        <v>0</v>
      </c>
    </row>
    <row r="140" s="2" customFormat="1" ht="16.5" customHeight="1">
      <c r="A140" s="40"/>
      <c r="B140" s="41"/>
      <c r="C140" s="206" t="s">
        <v>197</v>
      </c>
      <c r="D140" s="206" t="s">
        <v>136</v>
      </c>
      <c r="E140" s="207" t="s">
        <v>506</v>
      </c>
      <c r="F140" s="208" t="s">
        <v>507</v>
      </c>
      <c r="G140" s="209" t="s">
        <v>152</v>
      </c>
      <c r="H140" s="210">
        <v>2</v>
      </c>
      <c r="I140" s="211"/>
      <c r="J140" s="212">
        <f>ROUND(I140*H140,2)</f>
        <v>0</v>
      </c>
      <c r="K140" s="208" t="s">
        <v>19</v>
      </c>
      <c r="L140" s="46"/>
      <c r="M140" s="213" t="s">
        <v>19</v>
      </c>
      <c r="N140" s="214" t="s">
        <v>43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0.010999999999999999</v>
      </c>
      <c r="T140" s="216">
        <f>S140*H140</f>
        <v>0.021999999999999999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140</v>
      </c>
      <c r="AT140" s="217" t="s">
        <v>136</v>
      </c>
      <c r="AU140" s="217" t="s">
        <v>82</v>
      </c>
      <c r="AY140" s="19" t="s">
        <v>133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80</v>
      </c>
      <c r="BK140" s="218">
        <f>ROUND(I140*H140,2)</f>
        <v>0</v>
      </c>
      <c r="BL140" s="19" t="s">
        <v>140</v>
      </c>
      <c r="BM140" s="217" t="s">
        <v>508</v>
      </c>
    </row>
    <row r="141" s="2" customFormat="1">
      <c r="A141" s="40"/>
      <c r="B141" s="41"/>
      <c r="C141" s="42"/>
      <c r="D141" s="219" t="s">
        <v>142</v>
      </c>
      <c r="E141" s="42"/>
      <c r="F141" s="220" t="s">
        <v>507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142</v>
      </c>
      <c r="AU141" s="19" t="s">
        <v>82</v>
      </c>
    </row>
    <row r="142" s="13" customFormat="1">
      <c r="A142" s="13"/>
      <c r="B142" s="224"/>
      <c r="C142" s="225"/>
      <c r="D142" s="219" t="s">
        <v>144</v>
      </c>
      <c r="E142" s="226" t="s">
        <v>19</v>
      </c>
      <c r="F142" s="227" t="s">
        <v>509</v>
      </c>
      <c r="G142" s="225"/>
      <c r="H142" s="226" t="s">
        <v>19</v>
      </c>
      <c r="I142" s="228"/>
      <c r="J142" s="225"/>
      <c r="K142" s="225"/>
      <c r="L142" s="229"/>
      <c r="M142" s="230"/>
      <c r="N142" s="231"/>
      <c r="O142" s="231"/>
      <c r="P142" s="231"/>
      <c r="Q142" s="231"/>
      <c r="R142" s="231"/>
      <c r="S142" s="231"/>
      <c r="T142" s="23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3" t="s">
        <v>144</v>
      </c>
      <c r="AU142" s="233" t="s">
        <v>82</v>
      </c>
      <c r="AV142" s="13" t="s">
        <v>80</v>
      </c>
      <c r="AW142" s="13" t="s">
        <v>33</v>
      </c>
      <c r="AX142" s="13" t="s">
        <v>72</v>
      </c>
      <c r="AY142" s="233" t="s">
        <v>133</v>
      </c>
    </row>
    <row r="143" s="14" customFormat="1">
      <c r="A143" s="14"/>
      <c r="B143" s="234"/>
      <c r="C143" s="235"/>
      <c r="D143" s="219" t="s">
        <v>144</v>
      </c>
      <c r="E143" s="236" t="s">
        <v>19</v>
      </c>
      <c r="F143" s="237" t="s">
        <v>82</v>
      </c>
      <c r="G143" s="235"/>
      <c r="H143" s="238">
        <v>2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4" t="s">
        <v>144</v>
      </c>
      <c r="AU143" s="244" t="s">
        <v>82</v>
      </c>
      <c r="AV143" s="14" t="s">
        <v>82</v>
      </c>
      <c r="AW143" s="14" t="s">
        <v>33</v>
      </c>
      <c r="AX143" s="14" t="s">
        <v>72</v>
      </c>
      <c r="AY143" s="244" t="s">
        <v>133</v>
      </c>
    </row>
    <row r="144" s="15" customFormat="1">
      <c r="A144" s="15"/>
      <c r="B144" s="245"/>
      <c r="C144" s="246"/>
      <c r="D144" s="219" t="s">
        <v>144</v>
      </c>
      <c r="E144" s="247" t="s">
        <v>19</v>
      </c>
      <c r="F144" s="248" t="s">
        <v>149</v>
      </c>
      <c r="G144" s="246"/>
      <c r="H144" s="249">
        <v>2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5" t="s">
        <v>144</v>
      </c>
      <c r="AU144" s="255" t="s">
        <v>82</v>
      </c>
      <c r="AV144" s="15" t="s">
        <v>140</v>
      </c>
      <c r="AW144" s="15" t="s">
        <v>33</v>
      </c>
      <c r="AX144" s="15" t="s">
        <v>80</v>
      </c>
      <c r="AY144" s="255" t="s">
        <v>133</v>
      </c>
    </row>
    <row r="145" s="2" customFormat="1" ht="16.5" customHeight="1">
      <c r="A145" s="40"/>
      <c r="B145" s="41"/>
      <c r="C145" s="270" t="s">
        <v>204</v>
      </c>
      <c r="D145" s="270" t="s">
        <v>286</v>
      </c>
      <c r="E145" s="271" t="s">
        <v>510</v>
      </c>
      <c r="F145" s="272" t="s">
        <v>511</v>
      </c>
      <c r="G145" s="273" t="s">
        <v>512</v>
      </c>
      <c r="H145" s="274">
        <v>2</v>
      </c>
      <c r="I145" s="275"/>
      <c r="J145" s="276">
        <f>ROUND(I145*H145,2)</f>
        <v>0</v>
      </c>
      <c r="K145" s="272" t="s">
        <v>19</v>
      </c>
      <c r="L145" s="277"/>
      <c r="M145" s="278" t="s">
        <v>19</v>
      </c>
      <c r="N145" s="279" t="s">
        <v>43</v>
      </c>
      <c r="O145" s="86"/>
      <c r="P145" s="215">
        <f>O145*H145</f>
        <v>0</v>
      </c>
      <c r="Q145" s="215">
        <v>0.010999999999999999</v>
      </c>
      <c r="R145" s="215">
        <f>Q145*H145</f>
        <v>0.021999999999999999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197</v>
      </c>
      <c r="AT145" s="217" t="s">
        <v>286</v>
      </c>
      <c r="AU145" s="217" t="s">
        <v>82</v>
      </c>
      <c r="AY145" s="19" t="s">
        <v>133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80</v>
      </c>
      <c r="BK145" s="218">
        <f>ROUND(I145*H145,2)</f>
        <v>0</v>
      </c>
      <c r="BL145" s="19" t="s">
        <v>140</v>
      </c>
      <c r="BM145" s="217" t="s">
        <v>513</v>
      </c>
    </row>
    <row r="146" s="2" customFormat="1">
      <c r="A146" s="40"/>
      <c r="B146" s="41"/>
      <c r="C146" s="42"/>
      <c r="D146" s="219" t="s">
        <v>142</v>
      </c>
      <c r="E146" s="42"/>
      <c r="F146" s="220" t="s">
        <v>511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142</v>
      </c>
      <c r="AU146" s="19" t="s">
        <v>82</v>
      </c>
    </row>
    <row r="147" s="13" customFormat="1">
      <c r="A147" s="13"/>
      <c r="B147" s="224"/>
      <c r="C147" s="225"/>
      <c r="D147" s="219" t="s">
        <v>144</v>
      </c>
      <c r="E147" s="226" t="s">
        <v>19</v>
      </c>
      <c r="F147" s="227" t="s">
        <v>232</v>
      </c>
      <c r="G147" s="225"/>
      <c r="H147" s="226" t="s">
        <v>19</v>
      </c>
      <c r="I147" s="228"/>
      <c r="J147" s="225"/>
      <c r="K147" s="225"/>
      <c r="L147" s="229"/>
      <c r="M147" s="230"/>
      <c r="N147" s="231"/>
      <c r="O147" s="231"/>
      <c r="P147" s="231"/>
      <c r="Q147" s="231"/>
      <c r="R147" s="231"/>
      <c r="S147" s="231"/>
      <c r="T147" s="23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3" t="s">
        <v>144</v>
      </c>
      <c r="AU147" s="233" t="s">
        <v>82</v>
      </c>
      <c r="AV147" s="13" t="s">
        <v>80</v>
      </c>
      <c r="AW147" s="13" t="s">
        <v>33</v>
      </c>
      <c r="AX147" s="13" t="s">
        <v>72</v>
      </c>
      <c r="AY147" s="233" t="s">
        <v>133</v>
      </c>
    </row>
    <row r="148" s="13" customFormat="1">
      <c r="A148" s="13"/>
      <c r="B148" s="224"/>
      <c r="C148" s="225"/>
      <c r="D148" s="219" t="s">
        <v>144</v>
      </c>
      <c r="E148" s="226" t="s">
        <v>19</v>
      </c>
      <c r="F148" s="227" t="s">
        <v>400</v>
      </c>
      <c r="G148" s="225"/>
      <c r="H148" s="226" t="s">
        <v>19</v>
      </c>
      <c r="I148" s="228"/>
      <c r="J148" s="225"/>
      <c r="K148" s="225"/>
      <c r="L148" s="229"/>
      <c r="M148" s="230"/>
      <c r="N148" s="231"/>
      <c r="O148" s="231"/>
      <c r="P148" s="231"/>
      <c r="Q148" s="231"/>
      <c r="R148" s="231"/>
      <c r="S148" s="231"/>
      <c r="T148" s="23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3" t="s">
        <v>144</v>
      </c>
      <c r="AU148" s="233" t="s">
        <v>82</v>
      </c>
      <c r="AV148" s="13" t="s">
        <v>80</v>
      </c>
      <c r="AW148" s="13" t="s">
        <v>33</v>
      </c>
      <c r="AX148" s="13" t="s">
        <v>72</v>
      </c>
      <c r="AY148" s="233" t="s">
        <v>133</v>
      </c>
    </row>
    <row r="149" s="13" customFormat="1">
      <c r="A149" s="13"/>
      <c r="B149" s="224"/>
      <c r="C149" s="225"/>
      <c r="D149" s="219" t="s">
        <v>144</v>
      </c>
      <c r="E149" s="226" t="s">
        <v>19</v>
      </c>
      <c r="F149" s="227" t="s">
        <v>514</v>
      </c>
      <c r="G149" s="225"/>
      <c r="H149" s="226" t="s">
        <v>19</v>
      </c>
      <c r="I149" s="228"/>
      <c r="J149" s="225"/>
      <c r="K149" s="225"/>
      <c r="L149" s="229"/>
      <c r="M149" s="230"/>
      <c r="N149" s="231"/>
      <c r="O149" s="231"/>
      <c r="P149" s="231"/>
      <c r="Q149" s="231"/>
      <c r="R149" s="231"/>
      <c r="S149" s="231"/>
      <c r="T149" s="23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3" t="s">
        <v>144</v>
      </c>
      <c r="AU149" s="233" t="s">
        <v>82</v>
      </c>
      <c r="AV149" s="13" t="s">
        <v>80</v>
      </c>
      <c r="AW149" s="13" t="s">
        <v>33</v>
      </c>
      <c r="AX149" s="13" t="s">
        <v>72</v>
      </c>
      <c r="AY149" s="233" t="s">
        <v>133</v>
      </c>
    </row>
    <row r="150" s="14" customFormat="1">
      <c r="A150" s="14"/>
      <c r="B150" s="234"/>
      <c r="C150" s="235"/>
      <c r="D150" s="219" t="s">
        <v>144</v>
      </c>
      <c r="E150" s="236" t="s">
        <v>19</v>
      </c>
      <c r="F150" s="237" t="s">
        <v>82</v>
      </c>
      <c r="G150" s="235"/>
      <c r="H150" s="238">
        <v>2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4" t="s">
        <v>144</v>
      </c>
      <c r="AU150" s="244" t="s">
        <v>82</v>
      </c>
      <c r="AV150" s="14" t="s">
        <v>82</v>
      </c>
      <c r="AW150" s="14" t="s">
        <v>33</v>
      </c>
      <c r="AX150" s="14" t="s">
        <v>72</v>
      </c>
      <c r="AY150" s="244" t="s">
        <v>133</v>
      </c>
    </row>
    <row r="151" s="15" customFormat="1">
      <c r="A151" s="15"/>
      <c r="B151" s="245"/>
      <c r="C151" s="246"/>
      <c r="D151" s="219" t="s">
        <v>144</v>
      </c>
      <c r="E151" s="247" t="s">
        <v>19</v>
      </c>
      <c r="F151" s="248" t="s">
        <v>149</v>
      </c>
      <c r="G151" s="246"/>
      <c r="H151" s="249">
        <v>2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5" t="s">
        <v>144</v>
      </c>
      <c r="AU151" s="255" t="s">
        <v>82</v>
      </c>
      <c r="AV151" s="15" t="s">
        <v>140</v>
      </c>
      <c r="AW151" s="15" t="s">
        <v>33</v>
      </c>
      <c r="AX151" s="15" t="s">
        <v>80</v>
      </c>
      <c r="AY151" s="255" t="s">
        <v>133</v>
      </c>
    </row>
    <row r="152" s="12" customFormat="1" ht="22.8" customHeight="1">
      <c r="A152" s="12"/>
      <c r="B152" s="190"/>
      <c r="C152" s="191"/>
      <c r="D152" s="192" t="s">
        <v>71</v>
      </c>
      <c r="E152" s="204" t="s">
        <v>204</v>
      </c>
      <c r="F152" s="204" t="s">
        <v>380</v>
      </c>
      <c r="G152" s="191"/>
      <c r="H152" s="191"/>
      <c r="I152" s="194"/>
      <c r="J152" s="205">
        <f>BK152</f>
        <v>0</v>
      </c>
      <c r="K152" s="191"/>
      <c r="L152" s="196"/>
      <c r="M152" s="197"/>
      <c r="N152" s="198"/>
      <c r="O152" s="198"/>
      <c r="P152" s="199">
        <f>SUM(P153:P174)</f>
        <v>0</v>
      </c>
      <c r="Q152" s="198"/>
      <c r="R152" s="199">
        <f>SUM(R153:R174)</f>
        <v>32.077689999999997</v>
      </c>
      <c r="S152" s="198"/>
      <c r="T152" s="200">
        <f>SUM(T153:T174)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1" t="s">
        <v>80</v>
      </c>
      <c r="AT152" s="202" t="s">
        <v>71</v>
      </c>
      <c r="AU152" s="202" t="s">
        <v>80</v>
      </c>
      <c r="AY152" s="201" t="s">
        <v>133</v>
      </c>
      <c r="BK152" s="203">
        <f>SUM(BK153:BK174)</f>
        <v>0</v>
      </c>
    </row>
    <row r="153" s="2" customFormat="1" ht="16.5" customHeight="1">
      <c r="A153" s="40"/>
      <c r="B153" s="41"/>
      <c r="C153" s="206" t="s">
        <v>211</v>
      </c>
      <c r="D153" s="206" t="s">
        <v>136</v>
      </c>
      <c r="E153" s="207" t="s">
        <v>515</v>
      </c>
      <c r="F153" s="208" t="s">
        <v>516</v>
      </c>
      <c r="G153" s="209" t="s">
        <v>163</v>
      </c>
      <c r="H153" s="210">
        <v>245</v>
      </c>
      <c r="I153" s="211"/>
      <c r="J153" s="212">
        <f>ROUND(I153*H153,2)</f>
        <v>0</v>
      </c>
      <c r="K153" s="208" t="s">
        <v>153</v>
      </c>
      <c r="L153" s="46"/>
      <c r="M153" s="213" t="s">
        <v>19</v>
      </c>
      <c r="N153" s="214" t="s">
        <v>43</v>
      </c>
      <c r="O153" s="86"/>
      <c r="P153" s="215">
        <f>O153*H153</f>
        <v>0</v>
      </c>
      <c r="Q153" s="215">
        <v>0.10095</v>
      </c>
      <c r="R153" s="215">
        <f>Q153*H153</f>
        <v>24.732749999999999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140</v>
      </c>
      <c r="AT153" s="217" t="s">
        <v>136</v>
      </c>
      <c r="AU153" s="217" t="s">
        <v>82</v>
      </c>
      <c r="AY153" s="19" t="s">
        <v>133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80</v>
      </c>
      <c r="BK153" s="218">
        <f>ROUND(I153*H153,2)</f>
        <v>0</v>
      </c>
      <c r="BL153" s="19" t="s">
        <v>140</v>
      </c>
      <c r="BM153" s="217" t="s">
        <v>517</v>
      </c>
    </row>
    <row r="154" s="2" customFormat="1">
      <c r="A154" s="40"/>
      <c r="B154" s="41"/>
      <c r="C154" s="42"/>
      <c r="D154" s="219" t="s">
        <v>142</v>
      </c>
      <c r="E154" s="42"/>
      <c r="F154" s="220" t="s">
        <v>518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142</v>
      </c>
      <c r="AU154" s="19" t="s">
        <v>82</v>
      </c>
    </row>
    <row r="155" s="13" customFormat="1">
      <c r="A155" s="13"/>
      <c r="B155" s="224"/>
      <c r="C155" s="225"/>
      <c r="D155" s="219" t="s">
        <v>144</v>
      </c>
      <c r="E155" s="226" t="s">
        <v>19</v>
      </c>
      <c r="F155" s="227" t="s">
        <v>232</v>
      </c>
      <c r="G155" s="225"/>
      <c r="H155" s="226" t="s">
        <v>19</v>
      </c>
      <c r="I155" s="228"/>
      <c r="J155" s="225"/>
      <c r="K155" s="225"/>
      <c r="L155" s="229"/>
      <c r="M155" s="230"/>
      <c r="N155" s="231"/>
      <c r="O155" s="231"/>
      <c r="P155" s="231"/>
      <c r="Q155" s="231"/>
      <c r="R155" s="231"/>
      <c r="S155" s="231"/>
      <c r="T155" s="23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3" t="s">
        <v>144</v>
      </c>
      <c r="AU155" s="233" t="s">
        <v>82</v>
      </c>
      <c r="AV155" s="13" t="s">
        <v>80</v>
      </c>
      <c r="AW155" s="13" t="s">
        <v>33</v>
      </c>
      <c r="AX155" s="13" t="s">
        <v>72</v>
      </c>
      <c r="AY155" s="233" t="s">
        <v>133</v>
      </c>
    </row>
    <row r="156" s="13" customFormat="1">
      <c r="A156" s="13"/>
      <c r="B156" s="224"/>
      <c r="C156" s="225"/>
      <c r="D156" s="219" t="s">
        <v>144</v>
      </c>
      <c r="E156" s="226" t="s">
        <v>19</v>
      </c>
      <c r="F156" s="227" t="s">
        <v>400</v>
      </c>
      <c r="G156" s="225"/>
      <c r="H156" s="226" t="s">
        <v>19</v>
      </c>
      <c r="I156" s="228"/>
      <c r="J156" s="225"/>
      <c r="K156" s="225"/>
      <c r="L156" s="229"/>
      <c r="M156" s="230"/>
      <c r="N156" s="231"/>
      <c r="O156" s="231"/>
      <c r="P156" s="231"/>
      <c r="Q156" s="231"/>
      <c r="R156" s="231"/>
      <c r="S156" s="231"/>
      <c r="T156" s="23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3" t="s">
        <v>144</v>
      </c>
      <c r="AU156" s="233" t="s">
        <v>82</v>
      </c>
      <c r="AV156" s="13" t="s">
        <v>80</v>
      </c>
      <c r="AW156" s="13" t="s">
        <v>33</v>
      </c>
      <c r="AX156" s="13" t="s">
        <v>72</v>
      </c>
      <c r="AY156" s="233" t="s">
        <v>133</v>
      </c>
    </row>
    <row r="157" s="13" customFormat="1">
      <c r="A157" s="13"/>
      <c r="B157" s="224"/>
      <c r="C157" s="225"/>
      <c r="D157" s="219" t="s">
        <v>144</v>
      </c>
      <c r="E157" s="226" t="s">
        <v>19</v>
      </c>
      <c r="F157" s="227" t="s">
        <v>500</v>
      </c>
      <c r="G157" s="225"/>
      <c r="H157" s="226" t="s">
        <v>19</v>
      </c>
      <c r="I157" s="228"/>
      <c r="J157" s="225"/>
      <c r="K157" s="225"/>
      <c r="L157" s="229"/>
      <c r="M157" s="230"/>
      <c r="N157" s="231"/>
      <c r="O157" s="231"/>
      <c r="P157" s="231"/>
      <c r="Q157" s="231"/>
      <c r="R157" s="231"/>
      <c r="S157" s="231"/>
      <c r="T157" s="23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3" t="s">
        <v>144</v>
      </c>
      <c r="AU157" s="233" t="s">
        <v>82</v>
      </c>
      <c r="AV157" s="13" t="s">
        <v>80</v>
      </c>
      <c r="AW157" s="13" t="s">
        <v>33</v>
      </c>
      <c r="AX157" s="13" t="s">
        <v>72</v>
      </c>
      <c r="AY157" s="233" t="s">
        <v>133</v>
      </c>
    </row>
    <row r="158" s="14" customFormat="1">
      <c r="A158" s="14"/>
      <c r="B158" s="234"/>
      <c r="C158" s="235"/>
      <c r="D158" s="219" t="s">
        <v>144</v>
      </c>
      <c r="E158" s="236" t="s">
        <v>19</v>
      </c>
      <c r="F158" s="237" t="s">
        <v>415</v>
      </c>
      <c r="G158" s="235"/>
      <c r="H158" s="238">
        <v>245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4" t="s">
        <v>144</v>
      </c>
      <c r="AU158" s="244" t="s">
        <v>82</v>
      </c>
      <c r="AV158" s="14" t="s">
        <v>82</v>
      </c>
      <c r="AW158" s="14" t="s">
        <v>33</v>
      </c>
      <c r="AX158" s="14" t="s">
        <v>72</v>
      </c>
      <c r="AY158" s="244" t="s">
        <v>133</v>
      </c>
    </row>
    <row r="159" s="15" customFormat="1">
      <c r="A159" s="15"/>
      <c r="B159" s="245"/>
      <c r="C159" s="246"/>
      <c r="D159" s="219" t="s">
        <v>144</v>
      </c>
      <c r="E159" s="247" t="s">
        <v>19</v>
      </c>
      <c r="F159" s="248" t="s">
        <v>149</v>
      </c>
      <c r="G159" s="246"/>
      <c r="H159" s="249">
        <v>245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55" t="s">
        <v>144</v>
      </c>
      <c r="AU159" s="255" t="s">
        <v>82</v>
      </c>
      <c r="AV159" s="15" t="s">
        <v>140</v>
      </c>
      <c r="AW159" s="15" t="s">
        <v>33</v>
      </c>
      <c r="AX159" s="15" t="s">
        <v>80</v>
      </c>
      <c r="AY159" s="255" t="s">
        <v>133</v>
      </c>
    </row>
    <row r="160" s="2" customFormat="1" ht="16.5" customHeight="1">
      <c r="A160" s="40"/>
      <c r="B160" s="41"/>
      <c r="C160" s="270" t="s">
        <v>216</v>
      </c>
      <c r="D160" s="270" t="s">
        <v>286</v>
      </c>
      <c r="E160" s="271" t="s">
        <v>519</v>
      </c>
      <c r="F160" s="272" t="s">
        <v>520</v>
      </c>
      <c r="G160" s="273" t="s">
        <v>163</v>
      </c>
      <c r="H160" s="274">
        <v>257.25</v>
      </c>
      <c r="I160" s="275"/>
      <c r="J160" s="276">
        <f>ROUND(I160*H160,2)</f>
        <v>0</v>
      </c>
      <c r="K160" s="272" t="s">
        <v>153</v>
      </c>
      <c r="L160" s="277"/>
      <c r="M160" s="278" t="s">
        <v>19</v>
      </c>
      <c r="N160" s="279" t="s">
        <v>43</v>
      </c>
      <c r="O160" s="86"/>
      <c r="P160" s="215">
        <f>O160*H160</f>
        <v>0</v>
      </c>
      <c r="Q160" s="215">
        <v>0.028000000000000001</v>
      </c>
      <c r="R160" s="215">
        <f>Q160*H160</f>
        <v>7.2030000000000003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197</v>
      </c>
      <c r="AT160" s="217" t="s">
        <v>286</v>
      </c>
      <c r="AU160" s="217" t="s">
        <v>82</v>
      </c>
      <c r="AY160" s="19" t="s">
        <v>133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80</v>
      </c>
      <c r="BK160" s="218">
        <f>ROUND(I160*H160,2)</f>
        <v>0</v>
      </c>
      <c r="BL160" s="19" t="s">
        <v>140</v>
      </c>
      <c r="BM160" s="217" t="s">
        <v>521</v>
      </c>
    </row>
    <row r="161" s="2" customFormat="1">
      <c r="A161" s="40"/>
      <c r="B161" s="41"/>
      <c r="C161" s="42"/>
      <c r="D161" s="219" t="s">
        <v>142</v>
      </c>
      <c r="E161" s="42"/>
      <c r="F161" s="220" t="s">
        <v>520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142</v>
      </c>
      <c r="AU161" s="19" t="s">
        <v>82</v>
      </c>
    </row>
    <row r="162" s="13" customFormat="1">
      <c r="A162" s="13"/>
      <c r="B162" s="224"/>
      <c r="C162" s="225"/>
      <c r="D162" s="219" t="s">
        <v>144</v>
      </c>
      <c r="E162" s="226" t="s">
        <v>19</v>
      </c>
      <c r="F162" s="227" t="s">
        <v>232</v>
      </c>
      <c r="G162" s="225"/>
      <c r="H162" s="226" t="s">
        <v>19</v>
      </c>
      <c r="I162" s="228"/>
      <c r="J162" s="225"/>
      <c r="K162" s="225"/>
      <c r="L162" s="229"/>
      <c r="M162" s="230"/>
      <c r="N162" s="231"/>
      <c r="O162" s="231"/>
      <c r="P162" s="231"/>
      <c r="Q162" s="231"/>
      <c r="R162" s="231"/>
      <c r="S162" s="231"/>
      <c r="T162" s="23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3" t="s">
        <v>144</v>
      </c>
      <c r="AU162" s="233" t="s">
        <v>82</v>
      </c>
      <c r="AV162" s="13" t="s">
        <v>80</v>
      </c>
      <c r="AW162" s="13" t="s">
        <v>33</v>
      </c>
      <c r="AX162" s="13" t="s">
        <v>72</v>
      </c>
      <c r="AY162" s="233" t="s">
        <v>133</v>
      </c>
    </row>
    <row r="163" s="13" customFormat="1">
      <c r="A163" s="13"/>
      <c r="B163" s="224"/>
      <c r="C163" s="225"/>
      <c r="D163" s="219" t="s">
        <v>144</v>
      </c>
      <c r="E163" s="226" t="s">
        <v>19</v>
      </c>
      <c r="F163" s="227" t="s">
        <v>400</v>
      </c>
      <c r="G163" s="225"/>
      <c r="H163" s="226" t="s">
        <v>19</v>
      </c>
      <c r="I163" s="228"/>
      <c r="J163" s="225"/>
      <c r="K163" s="225"/>
      <c r="L163" s="229"/>
      <c r="M163" s="230"/>
      <c r="N163" s="231"/>
      <c r="O163" s="231"/>
      <c r="P163" s="231"/>
      <c r="Q163" s="231"/>
      <c r="R163" s="231"/>
      <c r="S163" s="231"/>
      <c r="T163" s="23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3" t="s">
        <v>144</v>
      </c>
      <c r="AU163" s="233" t="s">
        <v>82</v>
      </c>
      <c r="AV163" s="13" t="s">
        <v>80</v>
      </c>
      <c r="AW163" s="13" t="s">
        <v>33</v>
      </c>
      <c r="AX163" s="13" t="s">
        <v>72</v>
      </c>
      <c r="AY163" s="233" t="s">
        <v>133</v>
      </c>
    </row>
    <row r="164" s="13" customFormat="1">
      <c r="A164" s="13"/>
      <c r="B164" s="224"/>
      <c r="C164" s="225"/>
      <c r="D164" s="219" t="s">
        <v>144</v>
      </c>
      <c r="E164" s="226" t="s">
        <v>19</v>
      </c>
      <c r="F164" s="227" t="s">
        <v>500</v>
      </c>
      <c r="G164" s="225"/>
      <c r="H164" s="226" t="s">
        <v>19</v>
      </c>
      <c r="I164" s="228"/>
      <c r="J164" s="225"/>
      <c r="K164" s="225"/>
      <c r="L164" s="229"/>
      <c r="M164" s="230"/>
      <c r="N164" s="231"/>
      <c r="O164" s="231"/>
      <c r="P164" s="231"/>
      <c r="Q164" s="231"/>
      <c r="R164" s="231"/>
      <c r="S164" s="231"/>
      <c r="T164" s="23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3" t="s">
        <v>144</v>
      </c>
      <c r="AU164" s="233" t="s">
        <v>82</v>
      </c>
      <c r="AV164" s="13" t="s">
        <v>80</v>
      </c>
      <c r="AW164" s="13" t="s">
        <v>33</v>
      </c>
      <c r="AX164" s="13" t="s">
        <v>72</v>
      </c>
      <c r="AY164" s="233" t="s">
        <v>133</v>
      </c>
    </row>
    <row r="165" s="14" customFormat="1">
      <c r="A165" s="14"/>
      <c r="B165" s="234"/>
      <c r="C165" s="235"/>
      <c r="D165" s="219" t="s">
        <v>144</v>
      </c>
      <c r="E165" s="236" t="s">
        <v>19</v>
      </c>
      <c r="F165" s="237" t="s">
        <v>415</v>
      </c>
      <c r="G165" s="235"/>
      <c r="H165" s="238">
        <v>245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4" t="s">
        <v>144</v>
      </c>
      <c r="AU165" s="244" t="s">
        <v>82</v>
      </c>
      <c r="AV165" s="14" t="s">
        <v>82</v>
      </c>
      <c r="AW165" s="14" t="s">
        <v>33</v>
      </c>
      <c r="AX165" s="14" t="s">
        <v>72</v>
      </c>
      <c r="AY165" s="244" t="s">
        <v>133</v>
      </c>
    </row>
    <row r="166" s="15" customFormat="1">
      <c r="A166" s="15"/>
      <c r="B166" s="245"/>
      <c r="C166" s="246"/>
      <c r="D166" s="219" t="s">
        <v>144</v>
      </c>
      <c r="E166" s="247" t="s">
        <v>19</v>
      </c>
      <c r="F166" s="248" t="s">
        <v>149</v>
      </c>
      <c r="G166" s="246"/>
      <c r="H166" s="249">
        <v>245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5" t="s">
        <v>144</v>
      </c>
      <c r="AU166" s="255" t="s">
        <v>82</v>
      </c>
      <c r="AV166" s="15" t="s">
        <v>140</v>
      </c>
      <c r="AW166" s="15" t="s">
        <v>33</v>
      </c>
      <c r="AX166" s="15" t="s">
        <v>80</v>
      </c>
      <c r="AY166" s="255" t="s">
        <v>133</v>
      </c>
    </row>
    <row r="167" s="14" customFormat="1">
      <c r="A167" s="14"/>
      <c r="B167" s="234"/>
      <c r="C167" s="235"/>
      <c r="D167" s="219" t="s">
        <v>144</v>
      </c>
      <c r="E167" s="235"/>
      <c r="F167" s="237" t="s">
        <v>522</v>
      </c>
      <c r="G167" s="235"/>
      <c r="H167" s="238">
        <v>257.25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4" t="s">
        <v>144</v>
      </c>
      <c r="AU167" s="244" t="s">
        <v>82</v>
      </c>
      <c r="AV167" s="14" t="s">
        <v>82</v>
      </c>
      <c r="AW167" s="14" t="s">
        <v>4</v>
      </c>
      <c r="AX167" s="14" t="s">
        <v>80</v>
      </c>
      <c r="AY167" s="244" t="s">
        <v>133</v>
      </c>
    </row>
    <row r="168" s="2" customFormat="1" ht="16.5" customHeight="1">
      <c r="A168" s="40"/>
      <c r="B168" s="41"/>
      <c r="C168" s="206" t="s">
        <v>298</v>
      </c>
      <c r="D168" s="206" t="s">
        <v>136</v>
      </c>
      <c r="E168" s="207" t="s">
        <v>523</v>
      </c>
      <c r="F168" s="208" t="s">
        <v>524</v>
      </c>
      <c r="G168" s="209" t="s">
        <v>139</v>
      </c>
      <c r="H168" s="210">
        <v>302</v>
      </c>
      <c r="I168" s="211"/>
      <c r="J168" s="212">
        <f>ROUND(I168*H168,2)</f>
        <v>0</v>
      </c>
      <c r="K168" s="208" t="s">
        <v>153</v>
      </c>
      <c r="L168" s="46"/>
      <c r="M168" s="213" t="s">
        <v>19</v>
      </c>
      <c r="N168" s="214" t="s">
        <v>43</v>
      </c>
      <c r="O168" s="86"/>
      <c r="P168" s="215">
        <f>O168*H168</f>
        <v>0</v>
      </c>
      <c r="Q168" s="215">
        <v>0.00046999999999999999</v>
      </c>
      <c r="R168" s="215">
        <f>Q168*H168</f>
        <v>0.14193999999999998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140</v>
      </c>
      <c r="AT168" s="217" t="s">
        <v>136</v>
      </c>
      <c r="AU168" s="217" t="s">
        <v>82</v>
      </c>
      <c r="AY168" s="19" t="s">
        <v>133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80</v>
      </c>
      <c r="BK168" s="218">
        <f>ROUND(I168*H168,2)</f>
        <v>0</v>
      </c>
      <c r="BL168" s="19" t="s">
        <v>140</v>
      </c>
      <c r="BM168" s="217" t="s">
        <v>525</v>
      </c>
    </row>
    <row r="169" s="2" customFormat="1">
      <c r="A169" s="40"/>
      <c r="B169" s="41"/>
      <c r="C169" s="42"/>
      <c r="D169" s="219" t="s">
        <v>142</v>
      </c>
      <c r="E169" s="42"/>
      <c r="F169" s="220" t="s">
        <v>526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142</v>
      </c>
      <c r="AU169" s="19" t="s">
        <v>82</v>
      </c>
    </row>
    <row r="170" s="13" customFormat="1">
      <c r="A170" s="13"/>
      <c r="B170" s="224"/>
      <c r="C170" s="225"/>
      <c r="D170" s="219" t="s">
        <v>144</v>
      </c>
      <c r="E170" s="226" t="s">
        <v>19</v>
      </c>
      <c r="F170" s="227" t="s">
        <v>232</v>
      </c>
      <c r="G170" s="225"/>
      <c r="H170" s="226" t="s">
        <v>19</v>
      </c>
      <c r="I170" s="228"/>
      <c r="J170" s="225"/>
      <c r="K170" s="225"/>
      <c r="L170" s="229"/>
      <c r="M170" s="230"/>
      <c r="N170" s="231"/>
      <c r="O170" s="231"/>
      <c r="P170" s="231"/>
      <c r="Q170" s="231"/>
      <c r="R170" s="231"/>
      <c r="S170" s="231"/>
      <c r="T170" s="23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3" t="s">
        <v>144</v>
      </c>
      <c r="AU170" s="233" t="s">
        <v>82</v>
      </c>
      <c r="AV170" s="13" t="s">
        <v>80</v>
      </c>
      <c r="AW170" s="13" t="s">
        <v>33</v>
      </c>
      <c r="AX170" s="13" t="s">
        <v>72</v>
      </c>
      <c r="AY170" s="233" t="s">
        <v>133</v>
      </c>
    </row>
    <row r="171" s="13" customFormat="1">
      <c r="A171" s="13"/>
      <c r="B171" s="224"/>
      <c r="C171" s="225"/>
      <c r="D171" s="219" t="s">
        <v>144</v>
      </c>
      <c r="E171" s="226" t="s">
        <v>19</v>
      </c>
      <c r="F171" s="227" t="s">
        <v>400</v>
      </c>
      <c r="G171" s="225"/>
      <c r="H171" s="226" t="s">
        <v>19</v>
      </c>
      <c r="I171" s="228"/>
      <c r="J171" s="225"/>
      <c r="K171" s="225"/>
      <c r="L171" s="229"/>
      <c r="M171" s="230"/>
      <c r="N171" s="231"/>
      <c r="O171" s="231"/>
      <c r="P171" s="231"/>
      <c r="Q171" s="231"/>
      <c r="R171" s="231"/>
      <c r="S171" s="231"/>
      <c r="T171" s="23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3" t="s">
        <v>144</v>
      </c>
      <c r="AU171" s="233" t="s">
        <v>82</v>
      </c>
      <c r="AV171" s="13" t="s">
        <v>80</v>
      </c>
      <c r="AW171" s="13" t="s">
        <v>33</v>
      </c>
      <c r="AX171" s="13" t="s">
        <v>72</v>
      </c>
      <c r="AY171" s="233" t="s">
        <v>133</v>
      </c>
    </row>
    <row r="172" s="13" customFormat="1">
      <c r="A172" s="13"/>
      <c r="B172" s="224"/>
      <c r="C172" s="225"/>
      <c r="D172" s="219" t="s">
        <v>144</v>
      </c>
      <c r="E172" s="226" t="s">
        <v>19</v>
      </c>
      <c r="F172" s="227" t="s">
        <v>474</v>
      </c>
      <c r="G172" s="225"/>
      <c r="H172" s="226" t="s">
        <v>19</v>
      </c>
      <c r="I172" s="228"/>
      <c r="J172" s="225"/>
      <c r="K172" s="225"/>
      <c r="L172" s="229"/>
      <c r="M172" s="230"/>
      <c r="N172" s="231"/>
      <c r="O172" s="231"/>
      <c r="P172" s="231"/>
      <c r="Q172" s="231"/>
      <c r="R172" s="231"/>
      <c r="S172" s="231"/>
      <c r="T172" s="23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3" t="s">
        <v>144</v>
      </c>
      <c r="AU172" s="233" t="s">
        <v>82</v>
      </c>
      <c r="AV172" s="13" t="s">
        <v>80</v>
      </c>
      <c r="AW172" s="13" t="s">
        <v>33</v>
      </c>
      <c r="AX172" s="13" t="s">
        <v>72</v>
      </c>
      <c r="AY172" s="233" t="s">
        <v>133</v>
      </c>
    </row>
    <row r="173" s="14" customFormat="1">
      <c r="A173" s="14"/>
      <c r="B173" s="234"/>
      <c r="C173" s="235"/>
      <c r="D173" s="219" t="s">
        <v>144</v>
      </c>
      <c r="E173" s="236" t="s">
        <v>19</v>
      </c>
      <c r="F173" s="237" t="s">
        <v>402</v>
      </c>
      <c r="G173" s="235"/>
      <c r="H173" s="238">
        <v>302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4" t="s">
        <v>144</v>
      </c>
      <c r="AU173" s="244" t="s">
        <v>82</v>
      </c>
      <c r="AV173" s="14" t="s">
        <v>82</v>
      </c>
      <c r="AW173" s="14" t="s">
        <v>33</v>
      </c>
      <c r="AX173" s="14" t="s">
        <v>72</v>
      </c>
      <c r="AY173" s="244" t="s">
        <v>133</v>
      </c>
    </row>
    <row r="174" s="15" customFormat="1">
      <c r="A174" s="15"/>
      <c r="B174" s="245"/>
      <c r="C174" s="246"/>
      <c r="D174" s="219" t="s">
        <v>144</v>
      </c>
      <c r="E174" s="247" t="s">
        <v>19</v>
      </c>
      <c r="F174" s="248" t="s">
        <v>149</v>
      </c>
      <c r="G174" s="246"/>
      <c r="H174" s="249">
        <v>302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5" t="s">
        <v>144</v>
      </c>
      <c r="AU174" s="255" t="s">
        <v>82</v>
      </c>
      <c r="AV174" s="15" t="s">
        <v>140</v>
      </c>
      <c r="AW174" s="15" t="s">
        <v>33</v>
      </c>
      <c r="AX174" s="15" t="s">
        <v>80</v>
      </c>
      <c r="AY174" s="255" t="s">
        <v>133</v>
      </c>
    </row>
    <row r="175" s="12" customFormat="1" ht="22.8" customHeight="1">
      <c r="A175" s="12"/>
      <c r="B175" s="190"/>
      <c r="C175" s="191"/>
      <c r="D175" s="192" t="s">
        <v>71</v>
      </c>
      <c r="E175" s="204" t="s">
        <v>388</v>
      </c>
      <c r="F175" s="204" t="s">
        <v>389</v>
      </c>
      <c r="G175" s="191"/>
      <c r="H175" s="191"/>
      <c r="I175" s="194"/>
      <c r="J175" s="205">
        <f>BK175</f>
        <v>0</v>
      </c>
      <c r="K175" s="191"/>
      <c r="L175" s="196"/>
      <c r="M175" s="197"/>
      <c r="N175" s="198"/>
      <c r="O175" s="198"/>
      <c r="P175" s="199">
        <f>SUM(P176:P177)</f>
        <v>0</v>
      </c>
      <c r="Q175" s="198"/>
      <c r="R175" s="199">
        <f>SUM(R176:R177)</f>
        <v>0</v>
      </c>
      <c r="S175" s="198"/>
      <c r="T175" s="200">
        <f>SUM(T176:T177)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1" t="s">
        <v>80</v>
      </c>
      <c r="AT175" s="202" t="s">
        <v>71</v>
      </c>
      <c r="AU175" s="202" t="s">
        <v>80</v>
      </c>
      <c r="AY175" s="201" t="s">
        <v>133</v>
      </c>
      <c r="BK175" s="203">
        <f>SUM(BK176:BK177)</f>
        <v>0</v>
      </c>
    </row>
    <row r="176" s="2" customFormat="1" ht="16.5" customHeight="1">
      <c r="A176" s="40"/>
      <c r="B176" s="41"/>
      <c r="C176" s="206" t="s">
        <v>302</v>
      </c>
      <c r="D176" s="206" t="s">
        <v>136</v>
      </c>
      <c r="E176" s="207" t="s">
        <v>527</v>
      </c>
      <c r="F176" s="208" t="s">
        <v>528</v>
      </c>
      <c r="G176" s="209" t="s">
        <v>183</v>
      </c>
      <c r="H176" s="210">
        <v>303.25400000000002</v>
      </c>
      <c r="I176" s="211"/>
      <c r="J176" s="212">
        <f>ROUND(I176*H176,2)</f>
        <v>0</v>
      </c>
      <c r="K176" s="208" t="s">
        <v>153</v>
      </c>
      <c r="L176" s="46"/>
      <c r="M176" s="213" t="s">
        <v>19</v>
      </c>
      <c r="N176" s="214" t="s">
        <v>43</v>
      </c>
      <c r="O176" s="86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140</v>
      </c>
      <c r="AT176" s="217" t="s">
        <v>136</v>
      </c>
      <c r="AU176" s="217" t="s">
        <v>82</v>
      </c>
      <c r="AY176" s="19" t="s">
        <v>133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80</v>
      </c>
      <c r="BK176" s="218">
        <f>ROUND(I176*H176,2)</f>
        <v>0</v>
      </c>
      <c r="BL176" s="19" t="s">
        <v>140</v>
      </c>
      <c r="BM176" s="217" t="s">
        <v>529</v>
      </c>
    </row>
    <row r="177" s="2" customFormat="1">
      <c r="A177" s="40"/>
      <c r="B177" s="41"/>
      <c r="C177" s="42"/>
      <c r="D177" s="219" t="s">
        <v>142</v>
      </c>
      <c r="E177" s="42"/>
      <c r="F177" s="220" t="s">
        <v>530</v>
      </c>
      <c r="G177" s="42"/>
      <c r="H177" s="42"/>
      <c r="I177" s="221"/>
      <c r="J177" s="42"/>
      <c r="K177" s="42"/>
      <c r="L177" s="46"/>
      <c r="M177" s="280"/>
      <c r="N177" s="281"/>
      <c r="O177" s="282"/>
      <c r="P177" s="282"/>
      <c r="Q177" s="282"/>
      <c r="R177" s="282"/>
      <c r="S177" s="282"/>
      <c r="T177" s="283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142</v>
      </c>
      <c r="AU177" s="19" t="s">
        <v>82</v>
      </c>
    </row>
    <row r="178" s="2" customFormat="1" ht="6.96" customHeight="1">
      <c r="A178" s="40"/>
      <c r="B178" s="61"/>
      <c r="C178" s="62"/>
      <c r="D178" s="62"/>
      <c r="E178" s="62"/>
      <c r="F178" s="62"/>
      <c r="G178" s="62"/>
      <c r="H178" s="62"/>
      <c r="I178" s="62"/>
      <c r="J178" s="62"/>
      <c r="K178" s="62"/>
      <c r="L178" s="46"/>
      <c r="M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</row>
  </sheetData>
  <sheetProtection sheet="1" autoFilter="0" formatColumns="0" formatRows="0" objects="1" scenarios="1" spinCount="100000" saltValue="wehPkDOYzUb2Tfpcj1cNt/OUAhZ/WobLX4+OG9rymEf950JiafC07OHB2ywgYr9p2QrsZzpsU9kSQO0O0HEFVg==" hashValue="0QpXw9dom9lUK/KBQqBP795XLH7atIySZXl7wnQus9zGKALmt8lAnzlxp4eVgaaiTNbwF1bIvkJKtf4RgTuu6Q==" algorithmName="SHA-512" password="CC35"/>
  <autoFilter ref="C84:K177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107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Oprava oplocení a chodníků MŠ Tylova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531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15. 4. 2021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0"/>
      <c r="B27" s="141"/>
      <c r="C27" s="140"/>
      <c r="D27" s="140"/>
      <c r="E27" s="142" t="s">
        <v>110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ROUND((SUM(BE82:BE207)),  2)</f>
        <v>0</v>
      </c>
      <c r="G33" s="40"/>
      <c r="H33" s="40"/>
      <c r="I33" s="150">
        <v>0.20999999999999999</v>
      </c>
      <c r="J33" s="149">
        <f>ROUND(((SUM(BE82:BE207))*I33),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ROUND((SUM(BF82:BF207)),  2)</f>
        <v>0</v>
      </c>
      <c r="G34" s="40"/>
      <c r="H34" s="40"/>
      <c r="I34" s="150">
        <v>0.14999999999999999</v>
      </c>
      <c r="J34" s="149">
        <f>ROUND(((SUM(BF82:BF207))*I34),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ROUND((SUM(BG82:BG207)),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ROUND((SUM(BH82:BH207)),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ROUND((SUM(BI82:BI207)),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Oprava oplocení a chodníků MŠ Tylova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2021-015-05 - Krajinářské úpravy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MŠ Tylova 37, Ostrava- Zábřeh</v>
      </c>
      <c r="G52" s="42"/>
      <c r="H52" s="42"/>
      <c r="I52" s="34" t="s">
        <v>23</v>
      </c>
      <c r="J52" s="74" t="str">
        <f>IF(J12="","",J12)</f>
        <v>15. 4. 2021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Statutární město Ostrava, Prokešovo nám. 1803/8</v>
      </c>
      <c r="G54" s="42"/>
      <c r="H54" s="42"/>
      <c r="I54" s="34" t="s">
        <v>31</v>
      </c>
      <c r="J54" s="38" t="str">
        <f>E21</f>
        <v>ČOS exim s.r.o., Alešova 26, České Budějovice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Dana Mlejnková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112</v>
      </c>
      <c r="D57" s="164"/>
      <c r="E57" s="164"/>
      <c r="F57" s="164"/>
      <c r="G57" s="164"/>
      <c r="H57" s="164"/>
      <c r="I57" s="164"/>
      <c r="J57" s="165" t="s">
        <v>113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114</v>
      </c>
    </row>
    <row r="60" s="9" customFormat="1" ht="24.96" customHeight="1">
      <c r="A60" s="9"/>
      <c r="B60" s="167"/>
      <c r="C60" s="168"/>
      <c r="D60" s="169" t="s">
        <v>115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222</v>
      </c>
      <c r="E61" s="176"/>
      <c r="F61" s="176"/>
      <c r="G61" s="176"/>
      <c r="H61" s="176"/>
      <c r="I61" s="176"/>
      <c r="J61" s="177">
        <f>J84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225</v>
      </c>
      <c r="E62" s="176"/>
      <c r="F62" s="176"/>
      <c r="G62" s="176"/>
      <c r="H62" s="176"/>
      <c r="I62" s="176"/>
      <c r="J62" s="177">
        <f>J205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118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Oprava oplocení a chodníků MŠ Tylova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108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2021-015-05 - Krajinářské úpravy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MŠ Tylova 37, Ostrava- Zábřeh</v>
      </c>
      <c r="G76" s="42"/>
      <c r="H76" s="42"/>
      <c r="I76" s="34" t="s">
        <v>23</v>
      </c>
      <c r="J76" s="74" t="str">
        <f>IF(J12="","",J12)</f>
        <v>15. 4. 2021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40.05" customHeight="1">
      <c r="A78" s="40"/>
      <c r="B78" s="41"/>
      <c r="C78" s="34" t="s">
        <v>25</v>
      </c>
      <c r="D78" s="42"/>
      <c r="E78" s="42"/>
      <c r="F78" s="29" t="str">
        <f>E15</f>
        <v>Statutární město Ostrava, Prokešovo nám. 1803/8</v>
      </c>
      <c r="G78" s="42"/>
      <c r="H78" s="42"/>
      <c r="I78" s="34" t="s">
        <v>31</v>
      </c>
      <c r="J78" s="38" t="str">
        <f>E21</f>
        <v>ČOS exim s.r.o., Alešova 26, České Budějovice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29</v>
      </c>
      <c r="D79" s="42"/>
      <c r="E79" s="42"/>
      <c r="F79" s="29" t="str">
        <f>IF(E18="","",E18)</f>
        <v>Vyplň údaj</v>
      </c>
      <c r="G79" s="42"/>
      <c r="H79" s="42"/>
      <c r="I79" s="34" t="s">
        <v>34</v>
      </c>
      <c r="J79" s="38" t="str">
        <f>E24</f>
        <v>Ing. Dana Mlejnková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119</v>
      </c>
      <c r="D81" s="182" t="s">
        <v>57</v>
      </c>
      <c r="E81" s="182" t="s">
        <v>53</v>
      </c>
      <c r="F81" s="182" t="s">
        <v>54</v>
      </c>
      <c r="G81" s="182" t="s">
        <v>120</v>
      </c>
      <c r="H81" s="182" t="s">
        <v>121</v>
      </c>
      <c r="I81" s="182" t="s">
        <v>122</v>
      </c>
      <c r="J81" s="182" t="s">
        <v>113</v>
      </c>
      <c r="K81" s="183" t="s">
        <v>123</v>
      </c>
      <c r="L81" s="184"/>
      <c r="M81" s="94" t="s">
        <v>19</v>
      </c>
      <c r="N81" s="95" t="s">
        <v>42</v>
      </c>
      <c r="O81" s="95" t="s">
        <v>124</v>
      </c>
      <c r="P81" s="95" t="s">
        <v>125</v>
      </c>
      <c r="Q81" s="95" t="s">
        <v>126</v>
      </c>
      <c r="R81" s="95" t="s">
        <v>127</v>
      </c>
      <c r="S81" s="95" t="s">
        <v>128</v>
      </c>
      <c r="T81" s="96" t="s">
        <v>129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130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</f>
        <v>0</v>
      </c>
      <c r="Q82" s="98"/>
      <c r="R82" s="187">
        <f>R83</f>
        <v>30.580221999999999</v>
      </c>
      <c r="S82" s="98"/>
      <c r="T82" s="188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71</v>
      </c>
      <c r="AU82" s="19" t="s">
        <v>114</v>
      </c>
      <c r="BK82" s="189">
        <f>BK83</f>
        <v>0</v>
      </c>
    </row>
    <row r="83" s="12" customFormat="1" ht="25.92" customHeight="1">
      <c r="A83" s="12"/>
      <c r="B83" s="190"/>
      <c r="C83" s="191"/>
      <c r="D83" s="192" t="s">
        <v>71</v>
      </c>
      <c r="E83" s="193" t="s">
        <v>131</v>
      </c>
      <c r="F83" s="193" t="s">
        <v>132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P84+P205</f>
        <v>0</v>
      </c>
      <c r="Q83" s="198"/>
      <c r="R83" s="199">
        <f>R84+R205</f>
        <v>30.580221999999999</v>
      </c>
      <c r="S83" s="198"/>
      <c r="T83" s="200">
        <f>T84+T205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80</v>
      </c>
      <c r="AT83" s="202" t="s">
        <v>71</v>
      </c>
      <c r="AU83" s="202" t="s">
        <v>72</v>
      </c>
      <c r="AY83" s="201" t="s">
        <v>133</v>
      </c>
      <c r="BK83" s="203">
        <f>BK84+BK205</f>
        <v>0</v>
      </c>
    </row>
    <row r="84" s="12" customFormat="1" ht="22.8" customHeight="1">
      <c r="A84" s="12"/>
      <c r="B84" s="190"/>
      <c r="C84" s="191"/>
      <c r="D84" s="192" t="s">
        <v>71</v>
      </c>
      <c r="E84" s="204" t="s">
        <v>80</v>
      </c>
      <c r="F84" s="204" t="s">
        <v>226</v>
      </c>
      <c r="G84" s="191"/>
      <c r="H84" s="191"/>
      <c r="I84" s="194"/>
      <c r="J84" s="205">
        <f>BK84</f>
        <v>0</v>
      </c>
      <c r="K84" s="191"/>
      <c r="L84" s="196"/>
      <c r="M84" s="197"/>
      <c r="N84" s="198"/>
      <c r="O84" s="198"/>
      <c r="P84" s="199">
        <f>SUM(P85:P204)</f>
        <v>0</v>
      </c>
      <c r="Q84" s="198"/>
      <c r="R84" s="199">
        <f>SUM(R85:R204)</f>
        <v>30.580221999999999</v>
      </c>
      <c r="S84" s="198"/>
      <c r="T84" s="200">
        <f>SUM(T85:T204)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80</v>
      </c>
      <c r="AT84" s="202" t="s">
        <v>71</v>
      </c>
      <c r="AU84" s="202" t="s">
        <v>80</v>
      </c>
      <c r="AY84" s="201" t="s">
        <v>133</v>
      </c>
      <c r="BK84" s="203">
        <f>SUM(BK85:BK204)</f>
        <v>0</v>
      </c>
    </row>
    <row r="85" s="2" customFormat="1" ht="16.5" customHeight="1">
      <c r="A85" s="40"/>
      <c r="B85" s="41"/>
      <c r="C85" s="206" t="s">
        <v>80</v>
      </c>
      <c r="D85" s="206" t="s">
        <v>136</v>
      </c>
      <c r="E85" s="207" t="s">
        <v>532</v>
      </c>
      <c r="F85" s="208" t="s">
        <v>533</v>
      </c>
      <c r="G85" s="209" t="s">
        <v>152</v>
      </c>
      <c r="H85" s="210">
        <v>2</v>
      </c>
      <c r="I85" s="211"/>
      <c r="J85" s="212">
        <f>ROUND(I85*H85,2)</f>
        <v>0</v>
      </c>
      <c r="K85" s="208" t="s">
        <v>153</v>
      </c>
      <c r="L85" s="46"/>
      <c r="M85" s="213" t="s">
        <v>19</v>
      </c>
      <c r="N85" s="214" t="s">
        <v>43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140</v>
      </c>
      <c r="AT85" s="217" t="s">
        <v>136</v>
      </c>
      <c r="AU85" s="217" t="s">
        <v>82</v>
      </c>
      <c r="AY85" s="19" t="s">
        <v>133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80</v>
      </c>
      <c r="BK85" s="218">
        <f>ROUND(I85*H85,2)</f>
        <v>0</v>
      </c>
      <c r="BL85" s="19" t="s">
        <v>140</v>
      </c>
      <c r="BM85" s="217" t="s">
        <v>534</v>
      </c>
    </row>
    <row r="86" s="2" customFormat="1">
      <c r="A86" s="40"/>
      <c r="B86" s="41"/>
      <c r="C86" s="42"/>
      <c r="D86" s="219" t="s">
        <v>142</v>
      </c>
      <c r="E86" s="42"/>
      <c r="F86" s="220" t="s">
        <v>535</v>
      </c>
      <c r="G86" s="42"/>
      <c r="H86" s="42"/>
      <c r="I86" s="221"/>
      <c r="J86" s="42"/>
      <c r="K86" s="42"/>
      <c r="L86" s="46"/>
      <c r="M86" s="222"/>
      <c r="N86" s="223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142</v>
      </c>
      <c r="AU86" s="19" t="s">
        <v>82</v>
      </c>
    </row>
    <row r="87" s="13" customFormat="1">
      <c r="A87" s="13"/>
      <c r="B87" s="224"/>
      <c r="C87" s="225"/>
      <c r="D87" s="219" t="s">
        <v>144</v>
      </c>
      <c r="E87" s="226" t="s">
        <v>19</v>
      </c>
      <c r="F87" s="227" t="s">
        <v>536</v>
      </c>
      <c r="G87" s="225"/>
      <c r="H87" s="226" t="s">
        <v>19</v>
      </c>
      <c r="I87" s="228"/>
      <c r="J87" s="225"/>
      <c r="K87" s="225"/>
      <c r="L87" s="229"/>
      <c r="M87" s="230"/>
      <c r="N87" s="231"/>
      <c r="O87" s="231"/>
      <c r="P87" s="231"/>
      <c r="Q87" s="231"/>
      <c r="R87" s="231"/>
      <c r="S87" s="231"/>
      <c r="T87" s="232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3" t="s">
        <v>144</v>
      </c>
      <c r="AU87" s="233" t="s">
        <v>82</v>
      </c>
      <c r="AV87" s="13" t="s">
        <v>80</v>
      </c>
      <c r="AW87" s="13" t="s">
        <v>33</v>
      </c>
      <c r="AX87" s="13" t="s">
        <v>72</v>
      </c>
      <c r="AY87" s="233" t="s">
        <v>133</v>
      </c>
    </row>
    <row r="88" s="14" customFormat="1">
      <c r="A88" s="14"/>
      <c r="B88" s="234"/>
      <c r="C88" s="235"/>
      <c r="D88" s="219" t="s">
        <v>144</v>
      </c>
      <c r="E88" s="236" t="s">
        <v>19</v>
      </c>
      <c r="F88" s="237" t="s">
        <v>82</v>
      </c>
      <c r="G88" s="235"/>
      <c r="H88" s="238">
        <v>2</v>
      </c>
      <c r="I88" s="239"/>
      <c r="J88" s="235"/>
      <c r="K88" s="235"/>
      <c r="L88" s="240"/>
      <c r="M88" s="241"/>
      <c r="N88" s="242"/>
      <c r="O88" s="242"/>
      <c r="P88" s="242"/>
      <c r="Q88" s="242"/>
      <c r="R88" s="242"/>
      <c r="S88" s="242"/>
      <c r="T88" s="243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44" t="s">
        <v>144</v>
      </c>
      <c r="AU88" s="244" t="s">
        <v>82</v>
      </c>
      <c r="AV88" s="14" t="s">
        <v>82</v>
      </c>
      <c r="AW88" s="14" t="s">
        <v>33</v>
      </c>
      <c r="AX88" s="14" t="s">
        <v>72</v>
      </c>
      <c r="AY88" s="244" t="s">
        <v>133</v>
      </c>
    </row>
    <row r="89" s="13" customFormat="1">
      <c r="A89" s="13"/>
      <c r="B89" s="224"/>
      <c r="C89" s="225"/>
      <c r="D89" s="219" t="s">
        <v>144</v>
      </c>
      <c r="E89" s="226" t="s">
        <v>19</v>
      </c>
      <c r="F89" s="227" t="s">
        <v>512</v>
      </c>
      <c r="G89" s="225"/>
      <c r="H89" s="226" t="s">
        <v>19</v>
      </c>
      <c r="I89" s="228"/>
      <c r="J89" s="225"/>
      <c r="K89" s="225"/>
      <c r="L89" s="229"/>
      <c r="M89" s="230"/>
      <c r="N89" s="231"/>
      <c r="O89" s="231"/>
      <c r="P89" s="231"/>
      <c r="Q89" s="231"/>
      <c r="R89" s="231"/>
      <c r="S89" s="231"/>
      <c r="T89" s="232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3" t="s">
        <v>144</v>
      </c>
      <c r="AU89" s="233" t="s">
        <v>82</v>
      </c>
      <c r="AV89" s="13" t="s">
        <v>80</v>
      </c>
      <c r="AW89" s="13" t="s">
        <v>33</v>
      </c>
      <c r="AX89" s="13" t="s">
        <v>72</v>
      </c>
      <c r="AY89" s="233" t="s">
        <v>133</v>
      </c>
    </row>
    <row r="90" s="15" customFormat="1">
      <c r="A90" s="15"/>
      <c r="B90" s="245"/>
      <c r="C90" s="246"/>
      <c r="D90" s="219" t="s">
        <v>144</v>
      </c>
      <c r="E90" s="247" t="s">
        <v>19</v>
      </c>
      <c r="F90" s="248" t="s">
        <v>149</v>
      </c>
      <c r="G90" s="246"/>
      <c r="H90" s="249">
        <v>2</v>
      </c>
      <c r="I90" s="250"/>
      <c r="J90" s="246"/>
      <c r="K90" s="246"/>
      <c r="L90" s="251"/>
      <c r="M90" s="252"/>
      <c r="N90" s="253"/>
      <c r="O90" s="253"/>
      <c r="P90" s="253"/>
      <c r="Q90" s="253"/>
      <c r="R90" s="253"/>
      <c r="S90" s="253"/>
      <c r="T90" s="254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55" t="s">
        <v>144</v>
      </c>
      <c r="AU90" s="255" t="s">
        <v>82</v>
      </c>
      <c r="AV90" s="15" t="s">
        <v>140</v>
      </c>
      <c r="AW90" s="15" t="s">
        <v>33</v>
      </c>
      <c r="AX90" s="15" t="s">
        <v>80</v>
      </c>
      <c r="AY90" s="255" t="s">
        <v>133</v>
      </c>
    </row>
    <row r="91" s="2" customFormat="1" ht="16.5" customHeight="1">
      <c r="A91" s="40"/>
      <c r="B91" s="41"/>
      <c r="C91" s="206" t="s">
        <v>82</v>
      </c>
      <c r="D91" s="206" t="s">
        <v>136</v>
      </c>
      <c r="E91" s="207" t="s">
        <v>537</v>
      </c>
      <c r="F91" s="208" t="s">
        <v>538</v>
      </c>
      <c r="G91" s="209" t="s">
        <v>152</v>
      </c>
      <c r="H91" s="210">
        <v>2</v>
      </c>
      <c r="I91" s="211"/>
      <c r="J91" s="212">
        <f>ROUND(I91*H91,2)</f>
        <v>0</v>
      </c>
      <c r="K91" s="208" t="s">
        <v>153</v>
      </c>
      <c r="L91" s="46"/>
      <c r="M91" s="213" t="s">
        <v>19</v>
      </c>
      <c r="N91" s="214" t="s">
        <v>43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140</v>
      </c>
      <c r="AT91" s="217" t="s">
        <v>136</v>
      </c>
      <c r="AU91" s="217" t="s">
        <v>82</v>
      </c>
      <c r="AY91" s="19" t="s">
        <v>133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80</v>
      </c>
      <c r="BK91" s="218">
        <f>ROUND(I91*H91,2)</f>
        <v>0</v>
      </c>
      <c r="BL91" s="19" t="s">
        <v>140</v>
      </c>
      <c r="BM91" s="217" t="s">
        <v>539</v>
      </c>
    </row>
    <row r="92" s="2" customFormat="1">
      <c r="A92" s="40"/>
      <c r="B92" s="41"/>
      <c r="C92" s="42"/>
      <c r="D92" s="219" t="s">
        <v>142</v>
      </c>
      <c r="E92" s="42"/>
      <c r="F92" s="220" t="s">
        <v>540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142</v>
      </c>
      <c r="AU92" s="19" t="s">
        <v>82</v>
      </c>
    </row>
    <row r="93" s="13" customFormat="1">
      <c r="A93" s="13"/>
      <c r="B93" s="224"/>
      <c r="C93" s="225"/>
      <c r="D93" s="219" t="s">
        <v>144</v>
      </c>
      <c r="E93" s="226" t="s">
        <v>19</v>
      </c>
      <c r="F93" s="227" t="s">
        <v>536</v>
      </c>
      <c r="G93" s="225"/>
      <c r="H93" s="226" t="s">
        <v>19</v>
      </c>
      <c r="I93" s="228"/>
      <c r="J93" s="225"/>
      <c r="K93" s="225"/>
      <c r="L93" s="229"/>
      <c r="M93" s="230"/>
      <c r="N93" s="231"/>
      <c r="O93" s="231"/>
      <c r="P93" s="231"/>
      <c r="Q93" s="231"/>
      <c r="R93" s="231"/>
      <c r="S93" s="231"/>
      <c r="T93" s="23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3" t="s">
        <v>144</v>
      </c>
      <c r="AU93" s="233" t="s">
        <v>82</v>
      </c>
      <c r="AV93" s="13" t="s">
        <v>80</v>
      </c>
      <c r="AW93" s="13" t="s">
        <v>33</v>
      </c>
      <c r="AX93" s="13" t="s">
        <v>72</v>
      </c>
      <c r="AY93" s="233" t="s">
        <v>133</v>
      </c>
    </row>
    <row r="94" s="14" customFormat="1">
      <c r="A94" s="14"/>
      <c r="B94" s="234"/>
      <c r="C94" s="235"/>
      <c r="D94" s="219" t="s">
        <v>144</v>
      </c>
      <c r="E94" s="236" t="s">
        <v>19</v>
      </c>
      <c r="F94" s="237" t="s">
        <v>82</v>
      </c>
      <c r="G94" s="235"/>
      <c r="H94" s="238">
        <v>2</v>
      </c>
      <c r="I94" s="239"/>
      <c r="J94" s="235"/>
      <c r="K94" s="235"/>
      <c r="L94" s="240"/>
      <c r="M94" s="241"/>
      <c r="N94" s="242"/>
      <c r="O94" s="242"/>
      <c r="P94" s="242"/>
      <c r="Q94" s="242"/>
      <c r="R94" s="242"/>
      <c r="S94" s="242"/>
      <c r="T94" s="243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4" t="s">
        <v>144</v>
      </c>
      <c r="AU94" s="244" t="s">
        <v>82</v>
      </c>
      <c r="AV94" s="14" t="s">
        <v>82</v>
      </c>
      <c r="AW94" s="14" t="s">
        <v>33</v>
      </c>
      <c r="AX94" s="14" t="s">
        <v>72</v>
      </c>
      <c r="AY94" s="244" t="s">
        <v>133</v>
      </c>
    </row>
    <row r="95" s="13" customFormat="1">
      <c r="A95" s="13"/>
      <c r="B95" s="224"/>
      <c r="C95" s="225"/>
      <c r="D95" s="219" t="s">
        <v>144</v>
      </c>
      <c r="E95" s="226" t="s">
        <v>19</v>
      </c>
      <c r="F95" s="227" t="s">
        <v>512</v>
      </c>
      <c r="G95" s="225"/>
      <c r="H95" s="226" t="s">
        <v>19</v>
      </c>
      <c r="I95" s="228"/>
      <c r="J95" s="225"/>
      <c r="K95" s="225"/>
      <c r="L95" s="229"/>
      <c r="M95" s="230"/>
      <c r="N95" s="231"/>
      <c r="O95" s="231"/>
      <c r="P95" s="231"/>
      <c r="Q95" s="231"/>
      <c r="R95" s="231"/>
      <c r="S95" s="231"/>
      <c r="T95" s="23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3" t="s">
        <v>144</v>
      </c>
      <c r="AU95" s="233" t="s">
        <v>82</v>
      </c>
      <c r="AV95" s="13" t="s">
        <v>80</v>
      </c>
      <c r="AW95" s="13" t="s">
        <v>33</v>
      </c>
      <c r="AX95" s="13" t="s">
        <v>72</v>
      </c>
      <c r="AY95" s="233" t="s">
        <v>133</v>
      </c>
    </row>
    <row r="96" s="15" customFormat="1">
      <c r="A96" s="15"/>
      <c r="B96" s="245"/>
      <c r="C96" s="246"/>
      <c r="D96" s="219" t="s">
        <v>144</v>
      </c>
      <c r="E96" s="247" t="s">
        <v>19</v>
      </c>
      <c r="F96" s="248" t="s">
        <v>149</v>
      </c>
      <c r="G96" s="246"/>
      <c r="H96" s="249">
        <v>2</v>
      </c>
      <c r="I96" s="250"/>
      <c r="J96" s="246"/>
      <c r="K96" s="246"/>
      <c r="L96" s="251"/>
      <c r="M96" s="252"/>
      <c r="N96" s="253"/>
      <c r="O96" s="253"/>
      <c r="P96" s="253"/>
      <c r="Q96" s="253"/>
      <c r="R96" s="253"/>
      <c r="S96" s="253"/>
      <c r="T96" s="254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55" t="s">
        <v>144</v>
      </c>
      <c r="AU96" s="255" t="s">
        <v>82</v>
      </c>
      <c r="AV96" s="15" t="s">
        <v>140</v>
      </c>
      <c r="AW96" s="15" t="s">
        <v>33</v>
      </c>
      <c r="AX96" s="15" t="s">
        <v>80</v>
      </c>
      <c r="AY96" s="255" t="s">
        <v>133</v>
      </c>
    </row>
    <row r="97" s="2" customFormat="1" ht="16.5" customHeight="1">
      <c r="A97" s="40"/>
      <c r="B97" s="41"/>
      <c r="C97" s="206" t="s">
        <v>160</v>
      </c>
      <c r="D97" s="206" t="s">
        <v>136</v>
      </c>
      <c r="E97" s="207" t="s">
        <v>541</v>
      </c>
      <c r="F97" s="208" t="s">
        <v>542</v>
      </c>
      <c r="G97" s="209" t="s">
        <v>152</v>
      </c>
      <c r="H97" s="210">
        <v>50</v>
      </c>
      <c r="I97" s="211"/>
      <c r="J97" s="212">
        <f>ROUND(I97*H97,2)</f>
        <v>0</v>
      </c>
      <c r="K97" s="208" t="s">
        <v>153</v>
      </c>
      <c r="L97" s="46"/>
      <c r="M97" s="213" t="s">
        <v>19</v>
      </c>
      <c r="N97" s="214" t="s">
        <v>43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140</v>
      </c>
      <c r="AT97" s="217" t="s">
        <v>136</v>
      </c>
      <c r="AU97" s="217" t="s">
        <v>82</v>
      </c>
      <c r="AY97" s="19" t="s">
        <v>133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80</v>
      </c>
      <c r="BK97" s="218">
        <f>ROUND(I97*H97,2)</f>
        <v>0</v>
      </c>
      <c r="BL97" s="19" t="s">
        <v>140</v>
      </c>
      <c r="BM97" s="217" t="s">
        <v>543</v>
      </c>
    </row>
    <row r="98" s="2" customFormat="1">
      <c r="A98" s="40"/>
      <c r="B98" s="41"/>
      <c r="C98" s="42"/>
      <c r="D98" s="219" t="s">
        <v>142</v>
      </c>
      <c r="E98" s="42"/>
      <c r="F98" s="220" t="s">
        <v>544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142</v>
      </c>
      <c r="AU98" s="19" t="s">
        <v>82</v>
      </c>
    </row>
    <row r="99" s="13" customFormat="1">
      <c r="A99" s="13"/>
      <c r="B99" s="224"/>
      <c r="C99" s="225"/>
      <c r="D99" s="219" t="s">
        <v>144</v>
      </c>
      <c r="E99" s="226" t="s">
        <v>19</v>
      </c>
      <c r="F99" s="227" t="s">
        <v>545</v>
      </c>
      <c r="G99" s="225"/>
      <c r="H99" s="226" t="s">
        <v>19</v>
      </c>
      <c r="I99" s="228"/>
      <c r="J99" s="225"/>
      <c r="K99" s="225"/>
      <c r="L99" s="229"/>
      <c r="M99" s="230"/>
      <c r="N99" s="231"/>
      <c r="O99" s="231"/>
      <c r="P99" s="231"/>
      <c r="Q99" s="231"/>
      <c r="R99" s="231"/>
      <c r="S99" s="231"/>
      <c r="T99" s="23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3" t="s">
        <v>144</v>
      </c>
      <c r="AU99" s="233" t="s">
        <v>82</v>
      </c>
      <c r="AV99" s="13" t="s">
        <v>80</v>
      </c>
      <c r="AW99" s="13" t="s">
        <v>33</v>
      </c>
      <c r="AX99" s="13" t="s">
        <v>72</v>
      </c>
      <c r="AY99" s="233" t="s">
        <v>133</v>
      </c>
    </row>
    <row r="100" s="13" customFormat="1">
      <c r="A100" s="13"/>
      <c r="B100" s="224"/>
      <c r="C100" s="225"/>
      <c r="D100" s="219" t="s">
        <v>144</v>
      </c>
      <c r="E100" s="226" t="s">
        <v>19</v>
      </c>
      <c r="F100" s="227" t="s">
        <v>546</v>
      </c>
      <c r="G100" s="225"/>
      <c r="H100" s="226" t="s">
        <v>19</v>
      </c>
      <c r="I100" s="228"/>
      <c r="J100" s="225"/>
      <c r="K100" s="225"/>
      <c r="L100" s="229"/>
      <c r="M100" s="230"/>
      <c r="N100" s="231"/>
      <c r="O100" s="231"/>
      <c r="P100" s="231"/>
      <c r="Q100" s="231"/>
      <c r="R100" s="231"/>
      <c r="S100" s="231"/>
      <c r="T100" s="23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3" t="s">
        <v>144</v>
      </c>
      <c r="AU100" s="233" t="s">
        <v>82</v>
      </c>
      <c r="AV100" s="13" t="s">
        <v>80</v>
      </c>
      <c r="AW100" s="13" t="s">
        <v>33</v>
      </c>
      <c r="AX100" s="13" t="s">
        <v>72</v>
      </c>
      <c r="AY100" s="233" t="s">
        <v>133</v>
      </c>
    </row>
    <row r="101" s="14" customFormat="1">
      <c r="A101" s="14"/>
      <c r="B101" s="234"/>
      <c r="C101" s="235"/>
      <c r="D101" s="219" t="s">
        <v>144</v>
      </c>
      <c r="E101" s="236" t="s">
        <v>19</v>
      </c>
      <c r="F101" s="237" t="s">
        <v>547</v>
      </c>
      <c r="G101" s="235"/>
      <c r="H101" s="238">
        <v>50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4" t="s">
        <v>144</v>
      </c>
      <c r="AU101" s="244" t="s">
        <v>82</v>
      </c>
      <c r="AV101" s="14" t="s">
        <v>82</v>
      </c>
      <c r="AW101" s="14" t="s">
        <v>33</v>
      </c>
      <c r="AX101" s="14" t="s">
        <v>72</v>
      </c>
      <c r="AY101" s="244" t="s">
        <v>133</v>
      </c>
    </row>
    <row r="102" s="13" customFormat="1">
      <c r="A102" s="13"/>
      <c r="B102" s="224"/>
      <c r="C102" s="225"/>
      <c r="D102" s="219" t="s">
        <v>144</v>
      </c>
      <c r="E102" s="226" t="s">
        <v>19</v>
      </c>
      <c r="F102" s="227" t="s">
        <v>512</v>
      </c>
      <c r="G102" s="225"/>
      <c r="H102" s="226" t="s">
        <v>19</v>
      </c>
      <c r="I102" s="228"/>
      <c r="J102" s="225"/>
      <c r="K102" s="225"/>
      <c r="L102" s="229"/>
      <c r="M102" s="230"/>
      <c r="N102" s="231"/>
      <c r="O102" s="231"/>
      <c r="P102" s="231"/>
      <c r="Q102" s="231"/>
      <c r="R102" s="231"/>
      <c r="S102" s="231"/>
      <c r="T102" s="23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3" t="s">
        <v>144</v>
      </c>
      <c r="AU102" s="233" t="s">
        <v>82</v>
      </c>
      <c r="AV102" s="13" t="s">
        <v>80</v>
      </c>
      <c r="AW102" s="13" t="s">
        <v>33</v>
      </c>
      <c r="AX102" s="13" t="s">
        <v>72</v>
      </c>
      <c r="AY102" s="233" t="s">
        <v>133</v>
      </c>
    </row>
    <row r="103" s="15" customFormat="1">
      <c r="A103" s="15"/>
      <c r="B103" s="245"/>
      <c r="C103" s="246"/>
      <c r="D103" s="219" t="s">
        <v>144</v>
      </c>
      <c r="E103" s="247" t="s">
        <v>19</v>
      </c>
      <c r="F103" s="248" t="s">
        <v>149</v>
      </c>
      <c r="G103" s="246"/>
      <c r="H103" s="249">
        <v>50</v>
      </c>
      <c r="I103" s="250"/>
      <c r="J103" s="246"/>
      <c r="K103" s="246"/>
      <c r="L103" s="251"/>
      <c r="M103" s="252"/>
      <c r="N103" s="253"/>
      <c r="O103" s="253"/>
      <c r="P103" s="253"/>
      <c r="Q103" s="253"/>
      <c r="R103" s="253"/>
      <c r="S103" s="253"/>
      <c r="T103" s="254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5" t="s">
        <v>144</v>
      </c>
      <c r="AU103" s="255" t="s">
        <v>82</v>
      </c>
      <c r="AV103" s="15" t="s">
        <v>140</v>
      </c>
      <c r="AW103" s="15" t="s">
        <v>33</v>
      </c>
      <c r="AX103" s="15" t="s">
        <v>80</v>
      </c>
      <c r="AY103" s="255" t="s">
        <v>133</v>
      </c>
    </row>
    <row r="104" s="2" customFormat="1" ht="16.5" customHeight="1">
      <c r="A104" s="40"/>
      <c r="B104" s="41"/>
      <c r="C104" s="206" t="s">
        <v>140</v>
      </c>
      <c r="D104" s="206" t="s">
        <v>136</v>
      </c>
      <c r="E104" s="207" t="s">
        <v>548</v>
      </c>
      <c r="F104" s="208" t="s">
        <v>549</v>
      </c>
      <c r="G104" s="209" t="s">
        <v>152</v>
      </c>
      <c r="H104" s="210">
        <v>2</v>
      </c>
      <c r="I104" s="211"/>
      <c r="J104" s="212">
        <f>ROUND(I104*H104,2)</f>
        <v>0</v>
      </c>
      <c r="K104" s="208" t="s">
        <v>153</v>
      </c>
      <c r="L104" s="46"/>
      <c r="M104" s="213" t="s">
        <v>19</v>
      </c>
      <c r="N104" s="214" t="s">
        <v>43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140</v>
      </c>
      <c r="AT104" s="217" t="s">
        <v>136</v>
      </c>
      <c r="AU104" s="217" t="s">
        <v>82</v>
      </c>
      <c r="AY104" s="19" t="s">
        <v>133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80</v>
      </c>
      <c r="BK104" s="218">
        <f>ROUND(I104*H104,2)</f>
        <v>0</v>
      </c>
      <c r="BL104" s="19" t="s">
        <v>140</v>
      </c>
      <c r="BM104" s="217" t="s">
        <v>550</v>
      </c>
    </row>
    <row r="105" s="2" customFormat="1">
      <c r="A105" s="40"/>
      <c r="B105" s="41"/>
      <c r="C105" s="42"/>
      <c r="D105" s="219" t="s">
        <v>142</v>
      </c>
      <c r="E105" s="42"/>
      <c r="F105" s="220" t="s">
        <v>551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142</v>
      </c>
      <c r="AU105" s="19" t="s">
        <v>82</v>
      </c>
    </row>
    <row r="106" s="13" customFormat="1">
      <c r="A106" s="13"/>
      <c r="B106" s="224"/>
      <c r="C106" s="225"/>
      <c r="D106" s="219" t="s">
        <v>144</v>
      </c>
      <c r="E106" s="226" t="s">
        <v>19</v>
      </c>
      <c r="F106" s="227" t="s">
        <v>536</v>
      </c>
      <c r="G106" s="225"/>
      <c r="H106" s="226" t="s">
        <v>19</v>
      </c>
      <c r="I106" s="228"/>
      <c r="J106" s="225"/>
      <c r="K106" s="225"/>
      <c r="L106" s="229"/>
      <c r="M106" s="230"/>
      <c r="N106" s="231"/>
      <c r="O106" s="231"/>
      <c r="P106" s="231"/>
      <c r="Q106" s="231"/>
      <c r="R106" s="231"/>
      <c r="S106" s="231"/>
      <c r="T106" s="23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3" t="s">
        <v>144</v>
      </c>
      <c r="AU106" s="233" t="s">
        <v>82</v>
      </c>
      <c r="AV106" s="13" t="s">
        <v>80</v>
      </c>
      <c r="AW106" s="13" t="s">
        <v>33</v>
      </c>
      <c r="AX106" s="13" t="s">
        <v>72</v>
      </c>
      <c r="AY106" s="233" t="s">
        <v>133</v>
      </c>
    </row>
    <row r="107" s="14" customFormat="1">
      <c r="A107" s="14"/>
      <c r="B107" s="234"/>
      <c r="C107" s="235"/>
      <c r="D107" s="219" t="s">
        <v>144</v>
      </c>
      <c r="E107" s="236" t="s">
        <v>19</v>
      </c>
      <c r="F107" s="237" t="s">
        <v>82</v>
      </c>
      <c r="G107" s="235"/>
      <c r="H107" s="238">
        <v>2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4" t="s">
        <v>144</v>
      </c>
      <c r="AU107" s="244" t="s">
        <v>82</v>
      </c>
      <c r="AV107" s="14" t="s">
        <v>82</v>
      </c>
      <c r="AW107" s="14" t="s">
        <v>33</v>
      </c>
      <c r="AX107" s="14" t="s">
        <v>72</v>
      </c>
      <c r="AY107" s="244" t="s">
        <v>133</v>
      </c>
    </row>
    <row r="108" s="13" customFormat="1">
      <c r="A108" s="13"/>
      <c r="B108" s="224"/>
      <c r="C108" s="225"/>
      <c r="D108" s="219" t="s">
        <v>144</v>
      </c>
      <c r="E108" s="226" t="s">
        <v>19</v>
      </c>
      <c r="F108" s="227" t="s">
        <v>512</v>
      </c>
      <c r="G108" s="225"/>
      <c r="H108" s="226" t="s">
        <v>19</v>
      </c>
      <c r="I108" s="228"/>
      <c r="J108" s="225"/>
      <c r="K108" s="225"/>
      <c r="L108" s="229"/>
      <c r="M108" s="230"/>
      <c r="N108" s="231"/>
      <c r="O108" s="231"/>
      <c r="P108" s="231"/>
      <c r="Q108" s="231"/>
      <c r="R108" s="231"/>
      <c r="S108" s="231"/>
      <c r="T108" s="23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3" t="s">
        <v>144</v>
      </c>
      <c r="AU108" s="233" t="s">
        <v>82</v>
      </c>
      <c r="AV108" s="13" t="s">
        <v>80</v>
      </c>
      <c r="AW108" s="13" t="s">
        <v>33</v>
      </c>
      <c r="AX108" s="13" t="s">
        <v>72</v>
      </c>
      <c r="AY108" s="233" t="s">
        <v>133</v>
      </c>
    </row>
    <row r="109" s="15" customFormat="1">
      <c r="A109" s="15"/>
      <c r="B109" s="245"/>
      <c r="C109" s="246"/>
      <c r="D109" s="219" t="s">
        <v>144</v>
      </c>
      <c r="E109" s="247" t="s">
        <v>19</v>
      </c>
      <c r="F109" s="248" t="s">
        <v>149</v>
      </c>
      <c r="G109" s="246"/>
      <c r="H109" s="249">
        <v>2</v>
      </c>
      <c r="I109" s="250"/>
      <c r="J109" s="246"/>
      <c r="K109" s="246"/>
      <c r="L109" s="251"/>
      <c r="M109" s="252"/>
      <c r="N109" s="253"/>
      <c r="O109" s="253"/>
      <c r="P109" s="253"/>
      <c r="Q109" s="253"/>
      <c r="R109" s="253"/>
      <c r="S109" s="253"/>
      <c r="T109" s="254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5" t="s">
        <v>144</v>
      </c>
      <c r="AU109" s="255" t="s">
        <v>82</v>
      </c>
      <c r="AV109" s="15" t="s">
        <v>140</v>
      </c>
      <c r="AW109" s="15" t="s">
        <v>33</v>
      </c>
      <c r="AX109" s="15" t="s">
        <v>80</v>
      </c>
      <c r="AY109" s="255" t="s">
        <v>133</v>
      </c>
    </row>
    <row r="110" s="2" customFormat="1" ht="16.5" customHeight="1">
      <c r="A110" s="40"/>
      <c r="B110" s="41"/>
      <c r="C110" s="206" t="s">
        <v>173</v>
      </c>
      <c r="D110" s="206" t="s">
        <v>136</v>
      </c>
      <c r="E110" s="207" t="s">
        <v>552</v>
      </c>
      <c r="F110" s="208" t="s">
        <v>553</v>
      </c>
      <c r="G110" s="209" t="s">
        <v>152</v>
      </c>
      <c r="H110" s="210">
        <v>2</v>
      </c>
      <c r="I110" s="211"/>
      <c r="J110" s="212">
        <f>ROUND(I110*H110,2)</f>
        <v>0</v>
      </c>
      <c r="K110" s="208" t="s">
        <v>153</v>
      </c>
      <c r="L110" s="46"/>
      <c r="M110" s="213" t="s">
        <v>19</v>
      </c>
      <c r="N110" s="214" t="s">
        <v>43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140</v>
      </c>
      <c r="AT110" s="217" t="s">
        <v>136</v>
      </c>
      <c r="AU110" s="217" t="s">
        <v>82</v>
      </c>
      <c r="AY110" s="19" t="s">
        <v>133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80</v>
      </c>
      <c r="BK110" s="218">
        <f>ROUND(I110*H110,2)</f>
        <v>0</v>
      </c>
      <c r="BL110" s="19" t="s">
        <v>140</v>
      </c>
      <c r="BM110" s="217" t="s">
        <v>554</v>
      </c>
    </row>
    <row r="111" s="2" customFormat="1">
      <c r="A111" s="40"/>
      <c r="B111" s="41"/>
      <c r="C111" s="42"/>
      <c r="D111" s="219" t="s">
        <v>142</v>
      </c>
      <c r="E111" s="42"/>
      <c r="F111" s="220" t="s">
        <v>555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142</v>
      </c>
      <c r="AU111" s="19" t="s">
        <v>82</v>
      </c>
    </row>
    <row r="112" s="13" customFormat="1">
      <c r="A112" s="13"/>
      <c r="B112" s="224"/>
      <c r="C112" s="225"/>
      <c r="D112" s="219" t="s">
        <v>144</v>
      </c>
      <c r="E112" s="226" t="s">
        <v>19</v>
      </c>
      <c r="F112" s="227" t="s">
        <v>536</v>
      </c>
      <c r="G112" s="225"/>
      <c r="H112" s="226" t="s">
        <v>19</v>
      </c>
      <c r="I112" s="228"/>
      <c r="J112" s="225"/>
      <c r="K112" s="225"/>
      <c r="L112" s="229"/>
      <c r="M112" s="230"/>
      <c r="N112" s="231"/>
      <c r="O112" s="231"/>
      <c r="P112" s="231"/>
      <c r="Q112" s="231"/>
      <c r="R112" s="231"/>
      <c r="S112" s="231"/>
      <c r="T112" s="23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3" t="s">
        <v>144</v>
      </c>
      <c r="AU112" s="233" t="s">
        <v>82</v>
      </c>
      <c r="AV112" s="13" t="s">
        <v>80</v>
      </c>
      <c r="AW112" s="13" t="s">
        <v>33</v>
      </c>
      <c r="AX112" s="13" t="s">
        <v>72</v>
      </c>
      <c r="AY112" s="233" t="s">
        <v>133</v>
      </c>
    </row>
    <row r="113" s="14" customFormat="1">
      <c r="A113" s="14"/>
      <c r="B113" s="234"/>
      <c r="C113" s="235"/>
      <c r="D113" s="219" t="s">
        <v>144</v>
      </c>
      <c r="E113" s="236" t="s">
        <v>19</v>
      </c>
      <c r="F113" s="237" t="s">
        <v>82</v>
      </c>
      <c r="G113" s="235"/>
      <c r="H113" s="238">
        <v>2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4" t="s">
        <v>144</v>
      </c>
      <c r="AU113" s="244" t="s">
        <v>82</v>
      </c>
      <c r="AV113" s="14" t="s">
        <v>82</v>
      </c>
      <c r="AW113" s="14" t="s">
        <v>33</v>
      </c>
      <c r="AX113" s="14" t="s">
        <v>72</v>
      </c>
      <c r="AY113" s="244" t="s">
        <v>133</v>
      </c>
    </row>
    <row r="114" s="13" customFormat="1">
      <c r="A114" s="13"/>
      <c r="B114" s="224"/>
      <c r="C114" s="225"/>
      <c r="D114" s="219" t="s">
        <v>144</v>
      </c>
      <c r="E114" s="226" t="s">
        <v>19</v>
      </c>
      <c r="F114" s="227" t="s">
        <v>512</v>
      </c>
      <c r="G114" s="225"/>
      <c r="H114" s="226" t="s">
        <v>19</v>
      </c>
      <c r="I114" s="228"/>
      <c r="J114" s="225"/>
      <c r="K114" s="225"/>
      <c r="L114" s="229"/>
      <c r="M114" s="230"/>
      <c r="N114" s="231"/>
      <c r="O114" s="231"/>
      <c r="P114" s="231"/>
      <c r="Q114" s="231"/>
      <c r="R114" s="231"/>
      <c r="S114" s="231"/>
      <c r="T114" s="23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3" t="s">
        <v>144</v>
      </c>
      <c r="AU114" s="233" t="s">
        <v>82</v>
      </c>
      <c r="AV114" s="13" t="s">
        <v>80</v>
      </c>
      <c r="AW114" s="13" t="s">
        <v>33</v>
      </c>
      <c r="AX114" s="13" t="s">
        <v>72</v>
      </c>
      <c r="AY114" s="233" t="s">
        <v>133</v>
      </c>
    </row>
    <row r="115" s="15" customFormat="1">
      <c r="A115" s="15"/>
      <c r="B115" s="245"/>
      <c r="C115" s="246"/>
      <c r="D115" s="219" t="s">
        <v>144</v>
      </c>
      <c r="E115" s="247" t="s">
        <v>19</v>
      </c>
      <c r="F115" s="248" t="s">
        <v>149</v>
      </c>
      <c r="G115" s="246"/>
      <c r="H115" s="249">
        <v>2</v>
      </c>
      <c r="I115" s="250"/>
      <c r="J115" s="246"/>
      <c r="K115" s="246"/>
      <c r="L115" s="251"/>
      <c r="M115" s="252"/>
      <c r="N115" s="253"/>
      <c r="O115" s="253"/>
      <c r="P115" s="253"/>
      <c r="Q115" s="253"/>
      <c r="R115" s="253"/>
      <c r="S115" s="253"/>
      <c r="T115" s="254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5" t="s">
        <v>144</v>
      </c>
      <c r="AU115" s="255" t="s">
        <v>82</v>
      </c>
      <c r="AV115" s="15" t="s">
        <v>140</v>
      </c>
      <c r="AW115" s="15" t="s">
        <v>33</v>
      </c>
      <c r="AX115" s="15" t="s">
        <v>80</v>
      </c>
      <c r="AY115" s="255" t="s">
        <v>133</v>
      </c>
    </row>
    <row r="116" s="2" customFormat="1" ht="16.5" customHeight="1">
      <c r="A116" s="40"/>
      <c r="B116" s="41"/>
      <c r="C116" s="206" t="s">
        <v>159</v>
      </c>
      <c r="D116" s="206" t="s">
        <v>136</v>
      </c>
      <c r="E116" s="207" t="s">
        <v>556</v>
      </c>
      <c r="F116" s="208" t="s">
        <v>557</v>
      </c>
      <c r="G116" s="209" t="s">
        <v>152</v>
      </c>
      <c r="H116" s="210">
        <v>500</v>
      </c>
      <c r="I116" s="211"/>
      <c r="J116" s="212">
        <f>ROUND(I116*H116,2)</f>
        <v>0</v>
      </c>
      <c r="K116" s="208" t="s">
        <v>153</v>
      </c>
      <c r="L116" s="46"/>
      <c r="M116" s="213" t="s">
        <v>19</v>
      </c>
      <c r="N116" s="214" t="s">
        <v>43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140</v>
      </c>
      <c r="AT116" s="217" t="s">
        <v>136</v>
      </c>
      <c r="AU116" s="217" t="s">
        <v>82</v>
      </c>
      <c r="AY116" s="19" t="s">
        <v>133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80</v>
      </c>
      <c r="BK116" s="218">
        <f>ROUND(I116*H116,2)</f>
        <v>0</v>
      </c>
      <c r="BL116" s="19" t="s">
        <v>140</v>
      </c>
      <c r="BM116" s="217" t="s">
        <v>558</v>
      </c>
    </row>
    <row r="117" s="2" customFormat="1">
      <c r="A117" s="40"/>
      <c r="B117" s="41"/>
      <c r="C117" s="42"/>
      <c r="D117" s="219" t="s">
        <v>142</v>
      </c>
      <c r="E117" s="42"/>
      <c r="F117" s="220" t="s">
        <v>559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142</v>
      </c>
      <c r="AU117" s="19" t="s">
        <v>82</v>
      </c>
    </row>
    <row r="118" s="13" customFormat="1">
      <c r="A118" s="13"/>
      <c r="B118" s="224"/>
      <c r="C118" s="225"/>
      <c r="D118" s="219" t="s">
        <v>144</v>
      </c>
      <c r="E118" s="226" t="s">
        <v>19</v>
      </c>
      <c r="F118" s="227" t="s">
        <v>545</v>
      </c>
      <c r="G118" s="225"/>
      <c r="H118" s="226" t="s">
        <v>19</v>
      </c>
      <c r="I118" s="228"/>
      <c r="J118" s="225"/>
      <c r="K118" s="225"/>
      <c r="L118" s="229"/>
      <c r="M118" s="230"/>
      <c r="N118" s="231"/>
      <c r="O118" s="231"/>
      <c r="P118" s="231"/>
      <c r="Q118" s="231"/>
      <c r="R118" s="231"/>
      <c r="S118" s="231"/>
      <c r="T118" s="23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3" t="s">
        <v>144</v>
      </c>
      <c r="AU118" s="233" t="s">
        <v>82</v>
      </c>
      <c r="AV118" s="13" t="s">
        <v>80</v>
      </c>
      <c r="AW118" s="13" t="s">
        <v>33</v>
      </c>
      <c r="AX118" s="13" t="s">
        <v>72</v>
      </c>
      <c r="AY118" s="233" t="s">
        <v>133</v>
      </c>
    </row>
    <row r="119" s="13" customFormat="1">
      <c r="A119" s="13"/>
      <c r="B119" s="224"/>
      <c r="C119" s="225"/>
      <c r="D119" s="219" t="s">
        <v>144</v>
      </c>
      <c r="E119" s="226" t="s">
        <v>19</v>
      </c>
      <c r="F119" s="227" t="s">
        <v>546</v>
      </c>
      <c r="G119" s="225"/>
      <c r="H119" s="226" t="s">
        <v>19</v>
      </c>
      <c r="I119" s="228"/>
      <c r="J119" s="225"/>
      <c r="K119" s="225"/>
      <c r="L119" s="229"/>
      <c r="M119" s="230"/>
      <c r="N119" s="231"/>
      <c r="O119" s="231"/>
      <c r="P119" s="231"/>
      <c r="Q119" s="231"/>
      <c r="R119" s="231"/>
      <c r="S119" s="231"/>
      <c r="T119" s="23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3" t="s">
        <v>144</v>
      </c>
      <c r="AU119" s="233" t="s">
        <v>82</v>
      </c>
      <c r="AV119" s="13" t="s">
        <v>80</v>
      </c>
      <c r="AW119" s="13" t="s">
        <v>33</v>
      </c>
      <c r="AX119" s="13" t="s">
        <v>72</v>
      </c>
      <c r="AY119" s="233" t="s">
        <v>133</v>
      </c>
    </row>
    <row r="120" s="14" customFormat="1">
      <c r="A120" s="14"/>
      <c r="B120" s="234"/>
      <c r="C120" s="235"/>
      <c r="D120" s="219" t="s">
        <v>144</v>
      </c>
      <c r="E120" s="236" t="s">
        <v>19</v>
      </c>
      <c r="F120" s="237" t="s">
        <v>547</v>
      </c>
      <c r="G120" s="235"/>
      <c r="H120" s="238">
        <v>50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4" t="s">
        <v>144</v>
      </c>
      <c r="AU120" s="244" t="s">
        <v>82</v>
      </c>
      <c r="AV120" s="14" t="s">
        <v>82</v>
      </c>
      <c r="AW120" s="14" t="s">
        <v>33</v>
      </c>
      <c r="AX120" s="14" t="s">
        <v>72</v>
      </c>
      <c r="AY120" s="244" t="s">
        <v>133</v>
      </c>
    </row>
    <row r="121" s="13" customFormat="1">
      <c r="A121" s="13"/>
      <c r="B121" s="224"/>
      <c r="C121" s="225"/>
      <c r="D121" s="219" t="s">
        <v>144</v>
      </c>
      <c r="E121" s="226" t="s">
        <v>19</v>
      </c>
      <c r="F121" s="227" t="s">
        <v>512</v>
      </c>
      <c r="G121" s="225"/>
      <c r="H121" s="226" t="s">
        <v>19</v>
      </c>
      <c r="I121" s="228"/>
      <c r="J121" s="225"/>
      <c r="K121" s="225"/>
      <c r="L121" s="229"/>
      <c r="M121" s="230"/>
      <c r="N121" s="231"/>
      <c r="O121" s="231"/>
      <c r="P121" s="231"/>
      <c r="Q121" s="231"/>
      <c r="R121" s="231"/>
      <c r="S121" s="231"/>
      <c r="T121" s="23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3" t="s">
        <v>144</v>
      </c>
      <c r="AU121" s="233" t="s">
        <v>82</v>
      </c>
      <c r="AV121" s="13" t="s">
        <v>80</v>
      </c>
      <c r="AW121" s="13" t="s">
        <v>33</v>
      </c>
      <c r="AX121" s="13" t="s">
        <v>72</v>
      </c>
      <c r="AY121" s="233" t="s">
        <v>133</v>
      </c>
    </row>
    <row r="122" s="15" customFormat="1">
      <c r="A122" s="15"/>
      <c r="B122" s="245"/>
      <c r="C122" s="246"/>
      <c r="D122" s="219" t="s">
        <v>144</v>
      </c>
      <c r="E122" s="247" t="s">
        <v>19</v>
      </c>
      <c r="F122" s="248" t="s">
        <v>149</v>
      </c>
      <c r="G122" s="246"/>
      <c r="H122" s="249">
        <v>50</v>
      </c>
      <c r="I122" s="250"/>
      <c r="J122" s="246"/>
      <c r="K122" s="246"/>
      <c r="L122" s="251"/>
      <c r="M122" s="252"/>
      <c r="N122" s="253"/>
      <c r="O122" s="253"/>
      <c r="P122" s="253"/>
      <c r="Q122" s="253"/>
      <c r="R122" s="253"/>
      <c r="S122" s="253"/>
      <c r="T122" s="254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5" t="s">
        <v>144</v>
      </c>
      <c r="AU122" s="255" t="s">
        <v>82</v>
      </c>
      <c r="AV122" s="15" t="s">
        <v>140</v>
      </c>
      <c r="AW122" s="15" t="s">
        <v>33</v>
      </c>
      <c r="AX122" s="15" t="s">
        <v>80</v>
      </c>
      <c r="AY122" s="255" t="s">
        <v>133</v>
      </c>
    </row>
    <row r="123" s="14" customFormat="1">
      <c r="A123" s="14"/>
      <c r="B123" s="234"/>
      <c r="C123" s="235"/>
      <c r="D123" s="219" t="s">
        <v>144</v>
      </c>
      <c r="E123" s="235"/>
      <c r="F123" s="237" t="s">
        <v>560</v>
      </c>
      <c r="G123" s="235"/>
      <c r="H123" s="238">
        <v>500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4" t="s">
        <v>144</v>
      </c>
      <c r="AU123" s="244" t="s">
        <v>82</v>
      </c>
      <c r="AV123" s="14" t="s">
        <v>82</v>
      </c>
      <c r="AW123" s="14" t="s">
        <v>4</v>
      </c>
      <c r="AX123" s="14" t="s">
        <v>80</v>
      </c>
      <c r="AY123" s="244" t="s">
        <v>133</v>
      </c>
    </row>
    <row r="124" s="2" customFormat="1" ht="16.5" customHeight="1">
      <c r="A124" s="40"/>
      <c r="B124" s="41"/>
      <c r="C124" s="206" t="s">
        <v>190</v>
      </c>
      <c r="D124" s="206" t="s">
        <v>136</v>
      </c>
      <c r="E124" s="207" t="s">
        <v>561</v>
      </c>
      <c r="F124" s="208" t="s">
        <v>562</v>
      </c>
      <c r="G124" s="209" t="s">
        <v>152</v>
      </c>
      <c r="H124" s="210">
        <v>20</v>
      </c>
      <c r="I124" s="211"/>
      <c r="J124" s="212">
        <f>ROUND(I124*H124,2)</f>
        <v>0</v>
      </c>
      <c r="K124" s="208" t="s">
        <v>153</v>
      </c>
      <c r="L124" s="46"/>
      <c r="M124" s="213" t="s">
        <v>19</v>
      </c>
      <c r="N124" s="214" t="s">
        <v>43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140</v>
      </c>
      <c r="AT124" s="217" t="s">
        <v>136</v>
      </c>
      <c r="AU124" s="217" t="s">
        <v>82</v>
      </c>
      <c r="AY124" s="19" t="s">
        <v>133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80</v>
      </c>
      <c r="BK124" s="218">
        <f>ROUND(I124*H124,2)</f>
        <v>0</v>
      </c>
      <c r="BL124" s="19" t="s">
        <v>140</v>
      </c>
      <c r="BM124" s="217" t="s">
        <v>563</v>
      </c>
    </row>
    <row r="125" s="2" customFormat="1">
      <c r="A125" s="40"/>
      <c r="B125" s="41"/>
      <c r="C125" s="42"/>
      <c r="D125" s="219" t="s">
        <v>142</v>
      </c>
      <c r="E125" s="42"/>
      <c r="F125" s="220" t="s">
        <v>564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142</v>
      </c>
      <c r="AU125" s="19" t="s">
        <v>82</v>
      </c>
    </row>
    <row r="126" s="13" customFormat="1">
      <c r="A126" s="13"/>
      <c r="B126" s="224"/>
      <c r="C126" s="225"/>
      <c r="D126" s="219" t="s">
        <v>144</v>
      </c>
      <c r="E126" s="226" t="s">
        <v>19</v>
      </c>
      <c r="F126" s="227" t="s">
        <v>536</v>
      </c>
      <c r="G126" s="225"/>
      <c r="H126" s="226" t="s">
        <v>19</v>
      </c>
      <c r="I126" s="228"/>
      <c r="J126" s="225"/>
      <c r="K126" s="225"/>
      <c r="L126" s="229"/>
      <c r="M126" s="230"/>
      <c r="N126" s="231"/>
      <c r="O126" s="231"/>
      <c r="P126" s="231"/>
      <c r="Q126" s="231"/>
      <c r="R126" s="231"/>
      <c r="S126" s="231"/>
      <c r="T126" s="23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3" t="s">
        <v>144</v>
      </c>
      <c r="AU126" s="233" t="s">
        <v>82</v>
      </c>
      <c r="AV126" s="13" t="s">
        <v>80</v>
      </c>
      <c r="AW126" s="13" t="s">
        <v>33</v>
      </c>
      <c r="AX126" s="13" t="s">
        <v>72</v>
      </c>
      <c r="AY126" s="233" t="s">
        <v>133</v>
      </c>
    </row>
    <row r="127" s="14" customFormat="1">
      <c r="A127" s="14"/>
      <c r="B127" s="234"/>
      <c r="C127" s="235"/>
      <c r="D127" s="219" t="s">
        <v>144</v>
      </c>
      <c r="E127" s="236" t="s">
        <v>19</v>
      </c>
      <c r="F127" s="237" t="s">
        <v>82</v>
      </c>
      <c r="G127" s="235"/>
      <c r="H127" s="238">
        <v>2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4" t="s">
        <v>144</v>
      </c>
      <c r="AU127" s="244" t="s">
        <v>82</v>
      </c>
      <c r="AV127" s="14" t="s">
        <v>82</v>
      </c>
      <c r="AW127" s="14" t="s">
        <v>33</v>
      </c>
      <c r="AX127" s="14" t="s">
        <v>72</v>
      </c>
      <c r="AY127" s="244" t="s">
        <v>133</v>
      </c>
    </row>
    <row r="128" s="13" customFormat="1">
      <c r="A128" s="13"/>
      <c r="B128" s="224"/>
      <c r="C128" s="225"/>
      <c r="D128" s="219" t="s">
        <v>144</v>
      </c>
      <c r="E128" s="226" t="s">
        <v>19</v>
      </c>
      <c r="F128" s="227" t="s">
        <v>512</v>
      </c>
      <c r="G128" s="225"/>
      <c r="H128" s="226" t="s">
        <v>19</v>
      </c>
      <c r="I128" s="228"/>
      <c r="J128" s="225"/>
      <c r="K128" s="225"/>
      <c r="L128" s="229"/>
      <c r="M128" s="230"/>
      <c r="N128" s="231"/>
      <c r="O128" s="231"/>
      <c r="P128" s="231"/>
      <c r="Q128" s="231"/>
      <c r="R128" s="231"/>
      <c r="S128" s="231"/>
      <c r="T128" s="23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3" t="s">
        <v>144</v>
      </c>
      <c r="AU128" s="233" t="s">
        <v>82</v>
      </c>
      <c r="AV128" s="13" t="s">
        <v>80</v>
      </c>
      <c r="AW128" s="13" t="s">
        <v>33</v>
      </c>
      <c r="AX128" s="13" t="s">
        <v>72</v>
      </c>
      <c r="AY128" s="233" t="s">
        <v>133</v>
      </c>
    </row>
    <row r="129" s="15" customFormat="1">
      <c r="A129" s="15"/>
      <c r="B129" s="245"/>
      <c r="C129" s="246"/>
      <c r="D129" s="219" t="s">
        <v>144</v>
      </c>
      <c r="E129" s="247" t="s">
        <v>19</v>
      </c>
      <c r="F129" s="248" t="s">
        <v>149</v>
      </c>
      <c r="G129" s="246"/>
      <c r="H129" s="249">
        <v>2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5" t="s">
        <v>144</v>
      </c>
      <c r="AU129" s="255" t="s">
        <v>82</v>
      </c>
      <c r="AV129" s="15" t="s">
        <v>140</v>
      </c>
      <c r="AW129" s="15" t="s">
        <v>33</v>
      </c>
      <c r="AX129" s="15" t="s">
        <v>80</v>
      </c>
      <c r="AY129" s="255" t="s">
        <v>133</v>
      </c>
    </row>
    <row r="130" s="14" customFormat="1">
      <c r="A130" s="14"/>
      <c r="B130" s="234"/>
      <c r="C130" s="235"/>
      <c r="D130" s="219" t="s">
        <v>144</v>
      </c>
      <c r="E130" s="235"/>
      <c r="F130" s="237" t="s">
        <v>565</v>
      </c>
      <c r="G130" s="235"/>
      <c r="H130" s="238">
        <v>20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4" t="s">
        <v>144</v>
      </c>
      <c r="AU130" s="244" t="s">
        <v>82</v>
      </c>
      <c r="AV130" s="14" t="s">
        <v>82</v>
      </c>
      <c r="AW130" s="14" t="s">
        <v>4</v>
      </c>
      <c r="AX130" s="14" t="s">
        <v>80</v>
      </c>
      <c r="AY130" s="244" t="s">
        <v>133</v>
      </c>
    </row>
    <row r="131" s="2" customFormat="1" ht="16.5" customHeight="1">
      <c r="A131" s="40"/>
      <c r="B131" s="41"/>
      <c r="C131" s="206" t="s">
        <v>197</v>
      </c>
      <c r="D131" s="206" t="s">
        <v>136</v>
      </c>
      <c r="E131" s="207" t="s">
        <v>566</v>
      </c>
      <c r="F131" s="208" t="s">
        <v>567</v>
      </c>
      <c r="G131" s="209" t="s">
        <v>152</v>
      </c>
      <c r="H131" s="210">
        <v>20</v>
      </c>
      <c r="I131" s="211"/>
      <c r="J131" s="212">
        <f>ROUND(I131*H131,2)</f>
        <v>0</v>
      </c>
      <c r="K131" s="208" t="s">
        <v>153</v>
      </c>
      <c r="L131" s="46"/>
      <c r="M131" s="213" t="s">
        <v>19</v>
      </c>
      <c r="N131" s="214" t="s">
        <v>43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140</v>
      </c>
      <c r="AT131" s="217" t="s">
        <v>136</v>
      </c>
      <c r="AU131" s="217" t="s">
        <v>82</v>
      </c>
      <c r="AY131" s="19" t="s">
        <v>133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80</v>
      </c>
      <c r="BK131" s="218">
        <f>ROUND(I131*H131,2)</f>
        <v>0</v>
      </c>
      <c r="BL131" s="19" t="s">
        <v>140</v>
      </c>
      <c r="BM131" s="217" t="s">
        <v>568</v>
      </c>
    </row>
    <row r="132" s="2" customFormat="1">
      <c r="A132" s="40"/>
      <c r="B132" s="41"/>
      <c r="C132" s="42"/>
      <c r="D132" s="219" t="s">
        <v>142</v>
      </c>
      <c r="E132" s="42"/>
      <c r="F132" s="220" t="s">
        <v>569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142</v>
      </c>
      <c r="AU132" s="19" t="s">
        <v>82</v>
      </c>
    </row>
    <row r="133" s="13" customFormat="1">
      <c r="A133" s="13"/>
      <c r="B133" s="224"/>
      <c r="C133" s="225"/>
      <c r="D133" s="219" t="s">
        <v>144</v>
      </c>
      <c r="E133" s="226" t="s">
        <v>19</v>
      </c>
      <c r="F133" s="227" t="s">
        <v>536</v>
      </c>
      <c r="G133" s="225"/>
      <c r="H133" s="226" t="s">
        <v>19</v>
      </c>
      <c r="I133" s="228"/>
      <c r="J133" s="225"/>
      <c r="K133" s="225"/>
      <c r="L133" s="229"/>
      <c r="M133" s="230"/>
      <c r="N133" s="231"/>
      <c r="O133" s="231"/>
      <c r="P133" s="231"/>
      <c r="Q133" s="231"/>
      <c r="R133" s="231"/>
      <c r="S133" s="231"/>
      <c r="T133" s="23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3" t="s">
        <v>144</v>
      </c>
      <c r="AU133" s="233" t="s">
        <v>82</v>
      </c>
      <c r="AV133" s="13" t="s">
        <v>80</v>
      </c>
      <c r="AW133" s="13" t="s">
        <v>33</v>
      </c>
      <c r="AX133" s="13" t="s">
        <v>72</v>
      </c>
      <c r="AY133" s="233" t="s">
        <v>133</v>
      </c>
    </row>
    <row r="134" s="14" customFormat="1">
      <c r="A134" s="14"/>
      <c r="B134" s="234"/>
      <c r="C134" s="235"/>
      <c r="D134" s="219" t="s">
        <v>144</v>
      </c>
      <c r="E134" s="236" t="s">
        <v>19</v>
      </c>
      <c r="F134" s="237" t="s">
        <v>82</v>
      </c>
      <c r="G134" s="235"/>
      <c r="H134" s="238">
        <v>2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4" t="s">
        <v>144</v>
      </c>
      <c r="AU134" s="244" t="s">
        <v>82</v>
      </c>
      <c r="AV134" s="14" t="s">
        <v>82</v>
      </c>
      <c r="AW134" s="14" t="s">
        <v>33</v>
      </c>
      <c r="AX134" s="14" t="s">
        <v>72</v>
      </c>
      <c r="AY134" s="244" t="s">
        <v>133</v>
      </c>
    </row>
    <row r="135" s="13" customFormat="1">
      <c r="A135" s="13"/>
      <c r="B135" s="224"/>
      <c r="C135" s="225"/>
      <c r="D135" s="219" t="s">
        <v>144</v>
      </c>
      <c r="E135" s="226" t="s">
        <v>19</v>
      </c>
      <c r="F135" s="227" t="s">
        <v>512</v>
      </c>
      <c r="G135" s="225"/>
      <c r="H135" s="226" t="s">
        <v>19</v>
      </c>
      <c r="I135" s="228"/>
      <c r="J135" s="225"/>
      <c r="K135" s="225"/>
      <c r="L135" s="229"/>
      <c r="M135" s="230"/>
      <c r="N135" s="231"/>
      <c r="O135" s="231"/>
      <c r="P135" s="231"/>
      <c r="Q135" s="231"/>
      <c r="R135" s="231"/>
      <c r="S135" s="231"/>
      <c r="T135" s="23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3" t="s">
        <v>144</v>
      </c>
      <c r="AU135" s="233" t="s">
        <v>82</v>
      </c>
      <c r="AV135" s="13" t="s">
        <v>80</v>
      </c>
      <c r="AW135" s="13" t="s">
        <v>33</v>
      </c>
      <c r="AX135" s="13" t="s">
        <v>72</v>
      </c>
      <c r="AY135" s="233" t="s">
        <v>133</v>
      </c>
    </row>
    <row r="136" s="15" customFormat="1">
      <c r="A136" s="15"/>
      <c r="B136" s="245"/>
      <c r="C136" s="246"/>
      <c r="D136" s="219" t="s">
        <v>144</v>
      </c>
      <c r="E136" s="247" t="s">
        <v>19</v>
      </c>
      <c r="F136" s="248" t="s">
        <v>149</v>
      </c>
      <c r="G136" s="246"/>
      <c r="H136" s="249">
        <v>2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55" t="s">
        <v>144</v>
      </c>
      <c r="AU136" s="255" t="s">
        <v>82</v>
      </c>
      <c r="AV136" s="15" t="s">
        <v>140</v>
      </c>
      <c r="AW136" s="15" t="s">
        <v>33</v>
      </c>
      <c r="AX136" s="15" t="s">
        <v>80</v>
      </c>
      <c r="AY136" s="255" t="s">
        <v>133</v>
      </c>
    </row>
    <row r="137" s="14" customFormat="1">
      <c r="A137" s="14"/>
      <c r="B137" s="234"/>
      <c r="C137" s="235"/>
      <c r="D137" s="219" t="s">
        <v>144</v>
      </c>
      <c r="E137" s="235"/>
      <c r="F137" s="237" t="s">
        <v>565</v>
      </c>
      <c r="G137" s="235"/>
      <c r="H137" s="238">
        <v>20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4" t="s">
        <v>144</v>
      </c>
      <c r="AU137" s="244" t="s">
        <v>82</v>
      </c>
      <c r="AV137" s="14" t="s">
        <v>82</v>
      </c>
      <c r="AW137" s="14" t="s">
        <v>4</v>
      </c>
      <c r="AX137" s="14" t="s">
        <v>80</v>
      </c>
      <c r="AY137" s="244" t="s">
        <v>133</v>
      </c>
    </row>
    <row r="138" s="2" customFormat="1" ht="16.5" customHeight="1">
      <c r="A138" s="40"/>
      <c r="B138" s="41"/>
      <c r="C138" s="206" t="s">
        <v>204</v>
      </c>
      <c r="D138" s="206" t="s">
        <v>136</v>
      </c>
      <c r="E138" s="207" t="s">
        <v>570</v>
      </c>
      <c r="F138" s="208" t="s">
        <v>571</v>
      </c>
      <c r="G138" s="209" t="s">
        <v>229</v>
      </c>
      <c r="H138" s="210">
        <v>8</v>
      </c>
      <c r="I138" s="211"/>
      <c r="J138" s="212">
        <f>ROUND(I138*H138,2)</f>
        <v>0</v>
      </c>
      <c r="K138" s="208" t="s">
        <v>153</v>
      </c>
      <c r="L138" s="46"/>
      <c r="M138" s="213" t="s">
        <v>19</v>
      </c>
      <c r="N138" s="214" t="s">
        <v>43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140</v>
      </c>
      <c r="AT138" s="217" t="s">
        <v>136</v>
      </c>
      <c r="AU138" s="217" t="s">
        <v>82</v>
      </c>
      <c r="AY138" s="19" t="s">
        <v>133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80</v>
      </c>
      <c r="BK138" s="218">
        <f>ROUND(I138*H138,2)</f>
        <v>0</v>
      </c>
      <c r="BL138" s="19" t="s">
        <v>140</v>
      </c>
      <c r="BM138" s="217" t="s">
        <v>572</v>
      </c>
    </row>
    <row r="139" s="2" customFormat="1">
      <c r="A139" s="40"/>
      <c r="B139" s="41"/>
      <c r="C139" s="42"/>
      <c r="D139" s="219" t="s">
        <v>142</v>
      </c>
      <c r="E139" s="42"/>
      <c r="F139" s="220" t="s">
        <v>573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142</v>
      </c>
      <c r="AU139" s="19" t="s">
        <v>82</v>
      </c>
    </row>
    <row r="140" s="13" customFormat="1">
      <c r="A140" s="13"/>
      <c r="B140" s="224"/>
      <c r="C140" s="225"/>
      <c r="D140" s="219" t="s">
        <v>144</v>
      </c>
      <c r="E140" s="226" t="s">
        <v>19</v>
      </c>
      <c r="F140" s="227" t="s">
        <v>574</v>
      </c>
      <c r="G140" s="225"/>
      <c r="H140" s="226" t="s">
        <v>19</v>
      </c>
      <c r="I140" s="228"/>
      <c r="J140" s="225"/>
      <c r="K140" s="225"/>
      <c r="L140" s="229"/>
      <c r="M140" s="230"/>
      <c r="N140" s="231"/>
      <c r="O140" s="231"/>
      <c r="P140" s="231"/>
      <c r="Q140" s="231"/>
      <c r="R140" s="231"/>
      <c r="S140" s="231"/>
      <c r="T140" s="23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3" t="s">
        <v>144</v>
      </c>
      <c r="AU140" s="233" t="s">
        <v>82</v>
      </c>
      <c r="AV140" s="13" t="s">
        <v>80</v>
      </c>
      <c r="AW140" s="13" t="s">
        <v>33</v>
      </c>
      <c r="AX140" s="13" t="s">
        <v>72</v>
      </c>
      <c r="AY140" s="233" t="s">
        <v>133</v>
      </c>
    </row>
    <row r="141" s="13" customFormat="1">
      <c r="A141" s="13"/>
      <c r="B141" s="224"/>
      <c r="C141" s="225"/>
      <c r="D141" s="219" t="s">
        <v>144</v>
      </c>
      <c r="E141" s="226" t="s">
        <v>19</v>
      </c>
      <c r="F141" s="227" t="s">
        <v>575</v>
      </c>
      <c r="G141" s="225"/>
      <c r="H141" s="226" t="s">
        <v>19</v>
      </c>
      <c r="I141" s="228"/>
      <c r="J141" s="225"/>
      <c r="K141" s="225"/>
      <c r="L141" s="229"/>
      <c r="M141" s="230"/>
      <c r="N141" s="231"/>
      <c r="O141" s="231"/>
      <c r="P141" s="231"/>
      <c r="Q141" s="231"/>
      <c r="R141" s="231"/>
      <c r="S141" s="231"/>
      <c r="T141" s="23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3" t="s">
        <v>144</v>
      </c>
      <c r="AU141" s="233" t="s">
        <v>82</v>
      </c>
      <c r="AV141" s="13" t="s">
        <v>80</v>
      </c>
      <c r="AW141" s="13" t="s">
        <v>33</v>
      </c>
      <c r="AX141" s="13" t="s">
        <v>72</v>
      </c>
      <c r="AY141" s="233" t="s">
        <v>133</v>
      </c>
    </row>
    <row r="142" s="14" customFormat="1">
      <c r="A142" s="14"/>
      <c r="B142" s="234"/>
      <c r="C142" s="235"/>
      <c r="D142" s="219" t="s">
        <v>144</v>
      </c>
      <c r="E142" s="236" t="s">
        <v>19</v>
      </c>
      <c r="F142" s="237" t="s">
        <v>576</v>
      </c>
      <c r="G142" s="235"/>
      <c r="H142" s="238">
        <v>8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4" t="s">
        <v>144</v>
      </c>
      <c r="AU142" s="244" t="s">
        <v>82</v>
      </c>
      <c r="AV142" s="14" t="s">
        <v>82</v>
      </c>
      <c r="AW142" s="14" t="s">
        <v>33</v>
      </c>
      <c r="AX142" s="14" t="s">
        <v>72</v>
      </c>
      <c r="AY142" s="244" t="s">
        <v>133</v>
      </c>
    </row>
    <row r="143" s="15" customFormat="1">
      <c r="A143" s="15"/>
      <c r="B143" s="245"/>
      <c r="C143" s="246"/>
      <c r="D143" s="219" t="s">
        <v>144</v>
      </c>
      <c r="E143" s="247" t="s">
        <v>19</v>
      </c>
      <c r="F143" s="248" t="s">
        <v>149</v>
      </c>
      <c r="G143" s="246"/>
      <c r="H143" s="249">
        <v>8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5" t="s">
        <v>144</v>
      </c>
      <c r="AU143" s="255" t="s">
        <v>82</v>
      </c>
      <c r="AV143" s="15" t="s">
        <v>140</v>
      </c>
      <c r="AW143" s="15" t="s">
        <v>33</v>
      </c>
      <c r="AX143" s="15" t="s">
        <v>80</v>
      </c>
      <c r="AY143" s="255" t="s">
        <v>133</v>
      </c>
    </row>
    <row r="144" s="2" customFormat="1" ht="16.5" customHeight="1">
      <c r="A144" s="40"/>
      <c r="B144" s="41"/>
      <c r="C144" s="270" t="s">
        <v>211</v>
      </c>
      <c r="D144" s="270" t="s">
        <v>286</v>
      </c>
      <c r="E144" s="271" t="s">
        <v>577</v>
      </c>
      <c r="F144" s="272" t="s">
        <v>578</v>
      </c>
      <c r="G144" s="273" t="s">
        <v>183</v>
      </c>
      <c r="H144" s="274">
        <v>12.800000000000001</v>
      </c>
      <c r="I144" s="275"/>
      <c r="J144" s="276">
        <f>ROUND(I144*H144,2)</f>
        <v>0</v>
      </c>
      <c r="K144" s="272" t="s">
        <v>153</v>
      </c>
      <c r="L144" s="277"/>
      <c r="M144" s="278" t="s">
        <v>19</v>
      </c>
      <c r="N144" s="279" t="s">
        <v>43</v>
      </c>
      <c r="O144" s="86"/>
      <c r="P144" s="215">
        <f>O144*H144</f>
        <v>0</v>
      </c>
      <c r="Q144" s="215">
        <v>1</v>
      </c>
      <c r="R144" s="215">
        <f>Q144*H144</f>
        <v>12.800000000000001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197</v>
      </c>
      <c r="AT144" s="217" t="s">
        <v>286</v>
      </c>
      <c r="AU144" s="217" t="s">
        <v>82</v>
      </c>
      <c r="AY144" s="19" t="s">
        <v>133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80</v>
      </c>
      <c r="BK144" s="218">
        <f>ROUND(I144*H144,2)</f>
        <v>0</v>
      </c>
      <c r="BL144" s="19" t="s">
        <v>140</v>
      </c>
      <c r="BM144" s="217" t="s">
        <v>579</v>
      </c>
    </row>
    <row r="145" s="2" customFormat="1">
      <c r="A145" s="40"/>
      <c r="B145" s="41"/>
      <c r="C145" s="42"/>
      <c r="D145" s="219" t="s">
        <v>142</v>
      </c>
      <c r="E145" s="42"/>
      <c r="F145" s="220" t="s">
        <v>578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142</v>
      </c>
      <c r="AU145" s="19" t="s">
        <v>82</v>
      </c>
    </row>
    <row r="146" s="13" customFormat="1">
      <c r="A146" s="13"/>
      <c r="B146" s="224"/>
      <c r="C146" s="225"/>
      <c r="D146" s="219" t="s">
        <v>144</v>
      </c>
      <c r="E146" s="226" t="s">
        <v>19</v>
      </c>
      <c r="F146" s="227" t="s">
        <v>574</v>
      </c>
      <c r="G146" s="225"/>
      <c r="H146" s="226" t="s">
        <v>19</v>
      </c>
      <c r="I146" s="228"/>
      <c r="J146" s="225"/>
      <c r="K146" s="225"/>
      <c r="L146" s="229"/>
      <c r="M146" s="230"/>
      <c r="N146" s="231"/>
      <c r="O146" s="231"/>
      <c r="P146" s="231"/>
      <c r="Q146" s="231"/>
      <c r="R146" s="231"/>
      <c r="S146" s="231"/>
      <c r="T146" s="23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3" t="s">
        <v>144</v>
      </c>
      <c r="AU146" s="233" t="s">
        <v>82</v>
      </c>
      <c r="AV146" s="13" t="s">
        <v>80</v>
      </c>
      <c r="AW146" s="13" t="s">
        <v>33</v>
      </c>
      <c r="AX146" s="13" t="s">
        <v>72</v>
      </c>
      <c r="AY146" s="233" t="s">
        <v>133</v>
      </c>
    </row>
    <row r="147" s="13" customFormat="1">
      <c r="A147" s="13"/>
      <c r="B147" s="224"/>
      <c r="C147" s="225"/>
      <c r="D147" s="219" t="s">
        <v>144</v>
      </c>
      <c r="E147" s="226" t="s">
        <v>19</v>
      </c>
      <c r="F147" s="227" t="s">
        <v>575</v>
      </c>
      <c r="G147" s="225"/>
      <c r="H147" s="226" t="s">
        <v>19</v>
      </c>
      <c r="I147" s="228"/>
      <c r="J147" s="225"/>
      <c r="K147" s="225"/>
      <c r="L147" s="229"/>
      <c r="M147" s="230"/>
      <c r="N147" s="231"/>
      <c r="O147" s="231"/>
      <c r="P147" s="231"/>
      <c r="Q147" s="231"/>
      <c r="R147" s="231"/>
      <c r="S147" s="231"/>
      <c r="T147" s="23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3" t="s">
        <v>144</v>
      </c>
      <c r="AU147" s="233" t="s">
        <v>82</v>
      </c>
      <c r="AV147" s="13" t="s">
        <v>80</v>
      </c>
      <c r="AW147" s="13" t="s">
        <v>33</v>
      </c>
      <c r="AX147" s="13" t="s">
        <v>72</v>
      </c>
      <c r="AY147" s="233" t="s">
        <v>133</v>
      </c>
    </row>
    <row r="148" s="14" customFormat="1">
      <c r="A148" s="14"/>
      <c r="B148" s="234"/>
      <c r="C148" s="235"/>
      <c r="D148" s="219" t="s">
        <v>144</v>
      </c>
      <c r="E148" s="236" t="s">
        <v>19</v>
      </c>
      <c r="F148" s="237" t="s">
        <v>576</v>
      </c>
      <c r="G148" s="235"/>
      <c r="H148" s="238">
        <v>8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4" t="s">
        <v>144</v>
      </c>
      <c r="AU148" s="244" t="s">
        <v>82</v>
      </c>
      <c r="AV148" s="14" t="s">
        <v>82</v>
      </c>
      <c r="AW148" s="14" t="s">
        <v>33</v>
      </c>
      <c r="AX148" s="14" t="s">
        <v>72</v>
      </c>
      <c r="AY148" s="244" t="s">
        <v>133</v>
      </c>
    </row>
    <row r="149" s="16" customFormat="1">
      <c r="A149" s="16"/>
      <c r="B149" s="259"/>
      <c r="C149" s="260"/>
      <c r="D149" s="219" t="s">
        <v>144</v>
      </c>
      <c r="E149" s="261" t="s">
        <v>19</v>
      </c>
      <c r="F149" s="262" t="s">
        <v>580</v>
      </c>
      <c r="G149" s="260"/>
      <c r="H149" s="263">
        <v>8</v>
      </c>
      <c r="I149" s="264"/>
      <c r="J149" s="260"/>
      <c r="K149" s="260"/>
      <c r="L149" s="265"/>
      <c r="M149" s="266"/>
      <c r="N149" s="267"/>
      <c r="O149" s="267"/>
      <c r="P149" s="267"/>
      <c r="Q149" s="267"/>
      <c r="R149" s="267"/>
      <c r="S149" s="267"/>
      <c r="T149" s="268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T149" s="269" t="s">
        <v>144</v>
      </c>
      <c r="AU149" s="269" t="s">
        <v>82</v>
      </c>
      <c r="AV149" s="16" t="s">
        <v>160</v>
      </c>
      <c r="AW149" s="16" t="s">
        <v>33</v>
      </c>
      <c r="AX149" s="16" t="s">
        <v>72</v>
      </c>
      <c r="AY149" s="269" t="s">
        <v>133</v>
      </c>
    </row>
    <row r="150" s="14" customFormat="1">
      <c r="A150" s="14"/>
      <c r="B150" s="234"/>
      <c r="C150" s="235"/>
      <c r="D150" s="219" t="s">
        <v>144</v>
      </c>
      <c r="E150" s="236" t="s">
        <v>19</v>
      </c>
      <c r="F150" s="237" t="s">
        <v>581</v>
      </c>
      <c r="G150" s="235"/>
      <c r="H150" s="238">
        <v>12.800000000000001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4" t="s">
        <v>144</v>
      </c>
      <c r="AU150" s="244" t="s">
        <v>82</v>
      </c>
      <c r="AV150" s="14" t="s">
        <v>82</v>
      </c>
      <c r="AW150" s="14" t="s">
        <v>33</v>
      </c>
      <c r="AX150" s="14" t="s">
        <v>72</v>
      </c>
      <c r="AY150" s="244" t="s">
        <v>133</v>
      </c>
    </row>
    <row r="151" s="16" customFormat="1">
      <c r="A151" s="16"/>
      <c r="B151" s="259"/>
      <c r="C151" s="260"/>
      <c r="D151" s="219" t="s">
        <v>144</v>
      </c>
      <c r="E151" s="261" t="s">
        <v>19</v>
      </c>
      <c r="F151" s="262" t="s">
        <v>582</v>
      </c>
      <c r="G151" s="260"/>
      <c r="H151" s="263">
        <v>12.800000000000001</v>
      </c>
      <c r="I151" s="264"/>
      <c r="J151" s="260"/>
      <c r="K151" s="260"/>
      <c r="L151" s="265"/>
      <c r="M151" s="266"/>
      <c r="N151" s="267"/>
      <c r="O151" s="267"/>
      <c r="P151" s="267"/>
      <c r="Q151" s="267"/>
      <c r="R151" s="267"/>
      <c r="S151" s="267"/>
      <c r="T151" s="268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69" t="s">
        <v>144</v>
      </c>
      <c r="AU151" s="269" t="s">
        <v>82</v>
      </c>
      <c r="AV151" s="16" t="s">
        <v>160</v>
      </c>
      <c r="AW151" s="16" t="s">
        <v>33</v>
      </c>
      <c r="AX151" s="16" t="s">
        <v>80</v>
      </c>
      <c r="AY151" s="269" t="s">
        <v>133</v>
      </c>
    </row>
    <row r="152" s="2" customFormat="1" ht="16.5" customHeight="1">
      <c r="A152" s="40"/>
      <c r="B152" s="41"/>
      <c r="C152" s="206" t="s">
        <v>216</v>
      </c>
      <c r="D152" s="206" t="s">
        <v>136</v>
      </c>
      <c r="E152" s="207" t="s">
        <v>583</v>
      </c>
      <c r="F152" s="208" t="s">
        <v>584</v>
      </c>
      <c r="G152" s="209" t="s">
        <v>139</v>
      </c>
      <c r="H152" s="210">
        <v>103.11</v>
      </c>
      <c r="I152" s="211"/>
      <c r="J152" s="212">
        <f>ROUND(I152*H152,2)</f>
        <v>0</v>
      </c>
      <c r="K152" s="208" t="s">
        <v>153</v>
      </c>
      <c r="L152" s="46"/>
      <c r="M152" s="213" t="s">
        <v>19</v>
      </c>
      <c r="N152" s="214" t="s">
        <v>43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140</v>
      </c>
      <c r="AT152" s="217" t="s">
        <v>136</v>
      </c>
      <c r="AU152" s="217" t="s">
        <v>82</v>
      </c>
      <c r="AY152" s="19" t="s">
        <v>133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80</v>
      </c>
      <c r="BK152" s="218">
        <f>ROUND(I152*H152,2)</f>
        <v>0</v>
      </c>
      <c r="BL152" s="19" t="s">
        <v>140</v>
      </c>
      <c r="BM152" s="217" t="s">
        <v>585</v>
      </c>
    </row>
    <row r="153" s="2" customFormat="1">
      <c r="A153" s="40"/>
      <c r="B153" s="41"/>
      <c r="C153" s="42"/>
      <c r="D153" s="219" t="s">
        <v>142</v>
      </c>
      <c r="E153" s="42"/>
      <c r="F153" s="220" t="s">
        <v>586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142</v>
      </c>
      <c r="AU153" s="19" t="s">
        <v>82</v>
      </c>
    </row>
    <row r="154" s="13" customFormat="1">
      <c r="A154" s="13"/>
      <c r="B154" s="224"/>
      <c r="C154" s="225"/>
      <c r="D154" s="219" t="s">
        <v>144</v>
      </c>
      <c r="E154" s="226" t="s">
        <v>19</v>
      </c>
      <c r="F154" s="227" t="s">
        <v>587</v>
      </c>
      <c r="G154" s="225"/>
      <c r="H154" s="226" t="s">
        <v>19</v>
      </c>
      <c r="I154" s="228"/>
      <c r="J154" s="225"/>
      <c r="K154" s="225"/>
      <c r="L154" s="229"/>
      <c r="M154" s="230"/>
      <c r="N154" s="231"/>
      <c r="O154" s="231"/>
      <c r="P154" s="231"/>
      <c r="Q154" s="231"/>
      <c r="R154" s="231"/>
      <c r="S154" s="231"/>
      <c r="T154" s="23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3" t="s">
        <v>144</v>
      </c>
      <c r="AU154" s="233" t="s">
        <v>82</v>
      </c>
      <c r="AV154" s="13" t="s">
        <v>80</v>
      </c>
      <c r="AW154" s="13" t="s">
        <v>33</v>
      </c>
      <c r="AX154" s="13" t="s">
        <v>72</v>
      </c>
      <c r="AY154" s="233" t="s">
        <v>133</v>
      </c>
    </row>
    <row r="155" s="14" customFormat="1">
      <c r="A155" s="14"/>
      <c r="B155" s="234"/>
      <c r="C155" s="235"/>
      <c r="D155" s="219" t="s">
        <v>144</v>
      </c>
      <c r="E155" s="236" t="s">
        <v>19</v>
      </c>
      <c r="F155" s="237" t="s">
        <v>588</v>
      </c>
      <c r="G155" s="235"/>
      <c r="H155" s="238">
        <v>103.11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4" t="s">
        <v>144</v>
      </c>
      <c r="AU155" s="244" t="s">
        <v>82</v>
      </c>
      <c r="AV155" s="14" t="s">
        <v>82</v>
      </c>
      <c r="AW155" s="14" t="s">
        <v>33</v>
      </c>
      <c r="AX155" s="14" t="s">
        <v>72</v>
      </c>
      <c r="AY155" s="244" t="s">
        <v>133</v>
      </c>
    </row>
    <row r="156" s="15" customFormat="1">
      <c r="A156" s="15"/>
      <c r="B156" s="245"/>
      <c r="C156" s="246"/>
      <c r="D156" s="219" t="s">
        <v>144</v>
      </c>
      <c r="E156" s="247" t="s">
        <v>19</v>
      </c>
      <c r="F156" s="248" t="s">
        <v>149</v>
      </c>
      <c r="G156" s="246"/>
      <c r="H156" s="249">
        <v>103.11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5" t="s">
        <v>144</v>
      </c>
      <c r="AU156" s="255" t="s">
        <v>82</v>
      </c>
      <c r="AV156" s="15" t="s">
        <v>140</v>
      </c>
      <c r="AW156" s="15" t="s">
        <v>33</v>
      </c>
      <c r="AX156" s="15" t="s">
        <v>80</v>
      </c>
      <c r="AY156" s="255" t="s">
        <v>133</v>
      </c>
    </row>
    <row r="157" s="2" customFormat="1" ht="16.5" customHeight="1">
      <c r="A157" s="40"/>
      <c r="B157" s="41"/>
      <c r="C157" s="206" t="s">
        <v>298</v>
      </c>
      <c r="D157" s="206" t="s">
        <v>136</v>
      </c>
      <c r="E157" s="207" t="s">
        <v>589</v>
      </c>
      <c r="F157" s="208" t="s">
        <v>590</v>
      </c>
      <c r="G157" s="209" t="s">
        <v>139</v>
      </c>
      <c r="H157" s="210">
        <v>111.11</v>
      </c>
      <c r="I157" s="211"/>
      <c r="J157" s="212">
        <f>ROUND(I157*H157,2)</f>
        <v>0</v>
      </c>
      <c r="K157" s="208" t="s">
        <v>153</v>
      </c>
      <c r="L157" s="46"/>
      <c r="M157" s="213" t="s">
        <v>19</v>
      </c>
      <c r="N157" s="214" t="s">
        <v>43</v>
      </c>
      <c r="O157" s="86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140</v>
      </c>
      <c r="AT157" s="217" t="s">
        <v>136</v>
      </c>
      <c r="AU157" s="217" t="s">
        <v>82</v>
      </c>
      <c r="AY157" s="19" t="s">
        <v>133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80</v>
      </c>
      <c r="BK157" s="218">
        <f>ROUND(I157*H157,2)</f>
        <v>0</v>
      </c>
      <c r="BL157" s="19" t="s">
        <v>140</v>
      </c>
      <c r="BM157" s="217" t="s">
        <v>591</v>
      </c>
    </row>
    <row r="158" s="2" customFormat="1">
      <c r="A158" s="40"/>
      <c r="B158" s="41"/>
      <c r="C158" s="42"/>
      <c r="D158" s="219" t="s">
        <v>142</v>
      </c>
      <c r="E158" s="42"/>
      <c r="F158" s="220" t="s">
        <v>592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142</v>
      </c>
      <c r="AU158" s="19" t="s">
        <v>82</v>
      </c>
    </row>
    <row r="159" s="13" customFormat="1">
      <c r="A159" s="13"/>
      <c r="B159" s="224"/>
      <c r="C159" s="225"/>
      <c r="D159" s="219" t="s">
        <v>144</v>
      </c>
      <c r="E159" s="226" t="s">
        <v>19</v>
      </c>
      <c r="F159" s="227" t="s">
        <v>587</v>
      </c>
      <c r="G159" s="225"/>
      <c r="H159" s="226" t="s">
        <v>19</v>
      </c>
      <c r="I159" s="228"/>
      <c r="J159" s="225"/>
      <c r="K159" s="225"/>
      <c r="L159" s="229"/>
      <c r="M159" s="230"/>
      <c r="N159" s="231"/>
      <c r="O159" s="231"/>
      <c r="P159" s="231"/>
      <c r="Q159" s="231"/>
      <c r="R159" s="231"/>
      <c r="S159" s="231"/>
      <c r="T159" s="23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3" t="s">
        <v>144</v>
      </c>
      <c r="AU159" s="233" t="s">
        <v>82</v>
      </c>
      <c r="AV159" s="13" t="s">
        <v>80</v>
      </c>
      <c r="AW159" s="13" t="s">
        <v>33</v>
      </c>
      <c r="AX159" s="13" t="s">
        <v>72</v>
      </c>
      <c r="AY159" s="233" t="s">
        <v>133</v>
      </c>
    </row>
    <row r="160" s="14" customFormat="1">
      <c r="A160" s="14"/>
      <c r="B160" s="234"/>
      <c r="C160" s="235"/>
      <c r="D160" s="219" t="s">
        <v>144</v>
      </c>
      <c r="E160" s="236" t="s">
        <v>19</v>
      </c>
      <c r="F160" s="237" t="s">
        <v>588</v>
      </c>
      <c r="G160" s="235"/>
      <c r="H160" s="238">
        <v>103.11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4" t="s">
        <v>144</v>
      </c>
      <c r="AU160" s="244" t="s">
        <v>82</v>
      </c>
      <c r="AV160" s="14" t="s">
        <v>82</v>
      </c>
      <c r="AW160" s="14" t="s">
        <v>33</v>
      </c>
      <c r="AX160" s="14" t="s">
        <v>72</v>
      </c>
      <c r="AY160" s="244" t="s">
        <v>133</v>
      </c>
    </row>
    <row r="161" s="13" customFormat="1">
      <c r="A161" s="13"/>
      <c r="B161" s="224"/>
      <c r="C161" s="225"/>
      <c r="D161" s="219" t="s">
        <v>144</v>
      </c>
      <c r="E161" s="226" t="s">
        <v>19</v>
      </c>
      <c r="F161" s="227" t="s">
        <v>593</v>
      </c>
      <c r="G161" s="225"/>
      <c r="H161" s="226" t="s">
        <v>19</v>
      </c>
      <c r="I161" s="228"/>
      <c r="J161" s="225"/>
      <c r="K161" s="225"/>
      <c r="L161" s="229"/>
      <c r="M161" s="230"/>
      <c r="N161" s="231"/>
      <c r="O161" s="231"/>
      <c r="P161" s="231"/>
      <c r="Q161" s="231"/>
      <c r="R161" s="231"/>
      <c r="S161" s="231"/>
      <c r="T161" s="23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3" t="s">
        <v>144</v>
      </c>
      <c r="AU161" s="233" t="s">
        <v>82</v>
      </c>
      <c r="AV161" s="13" t="s">
        <v>80</v>
      </c>
      <c r="AW161" s="13" t="s">
        <v>33</v>
      </c>
      <c r="AX161" s="13" t="s">
        <v>72</v>
      </c>
      <c r="AY161" s="233" t="s">
        <v>133</v>
      </c>
    </row>
    <row r="162" s="14" customFormat="1">
      <c r="A162" s="14"/>
      <c r="B162" s="234"/>
      <c r="C162" s="235"/>
      <c r="D162" s="219" t="s">
        <v>144</v>
      </c>
      <c r="E162" s="236" t="s">
        <v>19</v>
      </c>
      <c r="F162" s="237" t="s">
        <v>594</v>
      </c>
      <c r="G162" s="235"/>
      <c r="H162" s="238">
        <v>8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4" t="s">
        <v>144</v>
      </c>
      <c r="AU162" s="244" t="s">
        <v>82</v>
      </c>
      <c r="AV162" s="14" t="s">
        <v>82</v>
      </c>
      <c r="AW162" s="14" t="s">
        <v>33</v>
      </c>
      <c r="AX162" s="14" t="s">
        <v>72</v>
      </c>
      <c r="AY162" s="244" t="s">
        <v>133</v>
      </c>
    </row>
    <row r="163" s="15" customFormat="1">
      <c r="A163" s="15"/>
      <c r="B163" s="245"/>
      <c r="C163" s="246"/>
      <c r="D163" s="219" t="s">
        <v>144</v>
      </c>
      <c r="E163" s="247" t="s">
        <v>19</v>
      </c>
      <c r="F163" s="248" t="s">
        <v>149</v>
      </c>
      <c r="G163" s="246"/>
      <c r="H163" s="249">
        <v>111.11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5" t="s">
        <v>144</v>
      </c>
      <c r="AU163" s="255" t="s">
        <v>82</v>
      </c>
      <c r="AV163" s="15" t="s">
        <v>140</v>
      </c>
      <c r="AW163" s="15" t="s">
        <v>33</v>
      </c>
      <c r="AX163" s="15" t="s">
        <v>80</v>
      </c>
      <c r="AY163" s="255" t="s">
        <v>133</v>
      </c>
    </row>
    <row r="164" s="2" customFormat="1" ht="16.5" customHeight="1">
      <c r="A164" s="40"/>
      <c r="B164" s="41"/>
      <c r="C164" s="270" t="s">
        <v>302</v>
      </c>
      <c r="D164" s="270" t="s">
        <v>286</v>
      </c>
      <c r="E164" s="271" t="s">
        <v>595</v>
      </c>
      <c r="F164" s="272" t="s">
        <v>596</v>
      </c>
      <c r="G164" s="273" t="s">
        <v>183</v>
      </c>
      <c r="H164" s="274">
        <v>17.777999999999999</v>
      </c>
      <c r="I164" s="275"/>
      <c r="J164" s="276">
        <f>ROUND(I164*H164,2)</f>
        <v>0</v>
      </c>
      <c r="K164" s="272" t="s">
        <v>153</v>
      </c>
      <c r="L164" s="277"/>
      <c r="M164" s="278" t="s">
        <v>19</v>
      </c>
      <c r="N164" s="279" t="s">
        <v>43</v>
      </c>
      <c r="O164" s="86"/>
      <c r="P164" s="215">
        <f>O164*H164</f>
        <v>0</v>
      </c>
      <c r="Q164" s="215">
        <v>1</v>
      </c>
      <c r="R164" s="215">
        <f>Q164*H164</f>
        <v>17.777999999999999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197</v>
      </c>
      <c r="AT164" s="217" t="s">
        <v>286</v>
      </c>
      <c r="AU164" s="217" t="s">
        <v>82</v>
      </c>
      <c r="AY164" s="19" t="s">
        <v>133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80</v>
      </c>
      <c r="BK164" s="218">
        <f>ROUND(I164*H164,2)</f>
        <v>0</v>
      </c>
      <c r="BL164" s="19" t="s">
        <v>140</v>
      </c>
      <c r="BM164" s="217" t="s">
        <v>597</v>
      </c>
    </row>
    <row r="165" s="2" customFormat="1">
      <c r="A165" s="40"/>
      <c r="B165" s="41"/>
      <c r="C165" s="42"/>
      <c r="D165" s="219" t="s">
        <v>142</v>
      </c>
      <c r="E165" s="42"/>
      <c r="F165" s="220" t="s">
        <v>596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142</v>
      </c>
      <c r="AU165" s="19" t="s">
        <v>82</v>
      </c>
    </row>
    <row r="166" s="13" customFormat="1">
      <c r="A166" s="13"/>
      <c r="B166" s="224"/>
      <c r="C166" s="225"/>
      <c r="D166" s="219" t="s">
        <v>144</v>
      </c>
      <c r="E166" s="226" t="s">
        <v>19</v>
      </c>
      <c r="F166" s="227" t="s">
        <v>587</v>
      </c>
      <c r="G166" s="225"/>
      <c r="H166" s="226" t="s">
        <v>19</v>
      </c>
      <c r="I166" s="228"/>
      <c r="J166" s="225"/>
      <c r="K166" s="225"/>
      <c r="L166" s="229"/>
      <c r="M166" s="230"/>
      <c r="N166" s="231"/>
      <c r="O166" s="231"/>
      <c r="P166" s="231"/>
      <c r="Q166" s="231"/>
      <c r="R166" s="231"/>
      <c r="S166" s="231"/>
      <c r="T166" s="23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3" t="s">
        <v>144</v>
      </c>
      <c r="AU166" s="233" t="s">
        <v>82</v>
      </c>
      <c r="AV166" s="13" t="s">
        <v>80</v>
      </c>
      <c r="AW166" s="13" t="s">
        <v>33</v>
      </c>
      <c r="AX166" s="13" t="s">
        <v>72</v>
      </c>
      <c r="AY166" s="233" t="s">
        <v>133</v>
      </c>
    </row>
    <row r="167" s="14" customFormat="1">
      <c r="A167" s="14"/>
      <c r="B167" s="234"/>
      <c r="C167" s="235"/>
      <c r="D167" s="219" t="s">
        <v>144</v>
      </c>
      <c r="E167" s="236" t="s">
        <v>19</v>
      </c>
      <c r="F167" s="237" t="s">
        <v>588</v>
      </c>
      <c r="G167" s="235"/>
      <c r="H167" s="238">
        <v>103.11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4" t="s">
        <v>144</v>
      </c>
      <c r="AU167" s="244" t="s">
        <v>82</v>
      </c>
      <c r="AV167" s="14" t="s">
        <v>82</v>
      </c>
      <c r="AW167" s="14" t="s">
        <v>33</v>
      </c>
      <c r="AX167" s="14" t="s">
        <v>72</v>
      </c>
      <c r="AY167" s="244" t="s">
        <v>133</v>
      </c>
    </row>
    <row r="168" s="13" customFormat="1">
      <c r="A168" s="13"/>
      <c r="B168" s="224"/>
      <c r="C168" s="225"/>
      <c r="D168" s="219" t="s">
        <v>144</v>
      </c>
      <c r="E168" s="226" t="s">
        <v>19</v>
      </c>
      <c r="F168" s="227" t="s">
        <v>593</v>
      </c>
      <c r="G168" s="225"/>
      <c r="H168" s="226" t="s">
        <v>19</v>
      </c>
      <c r="I168" s="228"/>
      <c r="J168" s="225"/>
      <c r="K168" s="225"/>
      <c r="L168" s="229"/>
      <c r="M168" s="230"/>
      <c r="N168" s="231"/>
      <c r="O168" s="231"/>
      <c r="P168" s="231"/>
      <c r="Q168" s="231"/>
      <c r="R168" s="231"/>
      <c r="S168" s="231"/>
      <c r="T168" s="23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3" t="s">
        <v>144</v>
      </c>
      <c r="AU168" s="233" t="s">
        <v>82</v>
      </c>
      <c r="AV168" s="13" t="s">
        <v>80</v>
      </c>
      <c r="AW168" s="13" t="s">
        <v>33</v>
      </c>
      <c r="AX168" s="13" t="s">
        <v>72</v>
      </c>
      <c r="AY168" s="233" t="s">
        <v>133</v>
      </c>
    </row>
    <row r="169" s="14" customFormat="1">
      <c r="A169" s="14"/>
      <c r="B169" s="234"/>
      <c r="C169" s="235"/>
      <c r="D169" s="219" t="s">
        <v>144</v>
      </c>
      <c r="E169" s="236" t="s">
        <v>19</v>
      </c>
      <c r="F169" s="237" t="s">
        <v>594</v>
      </c>
      <c r="G169" s="235"/>
      <c r="H169" s="238">
        <v>8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4" t="s">
        <v>144</v>
      </c>
      <c r="AU169" s="244" t="s">
        <v>82</v>
      </c>
      <c r="AV169" s="14" t="s">
        <v>82</v>
      </c>
      <c r="AW169" s="14" t="s">
        <v>33</v>
      </c>
      <c r="AX169" s="14" t="s">
        <v>72</v>
      </c>
      <c r="AY169" s="244" t="s">
        <v>133</v>
      </c>
    </row>
    <row r="170" s="15" customFormat="1">
      <c r="A170" s="15"/>
      <c r="B170" s="245"/>
      <c r="C170" s="246"/>
      <c r="D170" s="219" t="s">
        <v>144</v>
      </c>
      <c r="E170" s="247" t="s">
        <v>19</v>
      </c>
      <c r="F170" s="248" t="s">
        <v>598</v>
      </c>
      <c r="G170" s="246"/>
      <c r="H170" s="249">
        <v>111.11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55" t="s">
        <v>144</v>
      </c>
      <c r="AU170" s="255" t="s">
        <v>82</v>
      </c>
      <c r="AV170" s="15" t="s">
        <v>140</v>
      </c>
      <c r="AW170" s="15" t="s">
        <v>33</v>
      </c>
      <c r="AX170" s="15" t="s">
        <v>72</v>
      </c>
      <c r="AY170" s="255" t="s">
        <v>133</v>
      </c>
    </row>
    <row r="171" s="13" customFormat="1">
      <c r="A171" s="13"/>
      <c r="B171" s="224"/>
      <c r="C171" s="225"/>
      <c r="D171" s="219" t="s">
        <v>144</v>
      </c>
      <c r="E171" s="226" t="s">
        <v>19</v>
      </c>
      <c r="F171" s="227" t="s">
        <v>599</v>
      </c>
      <c r="G171" s="225"/>
      <c r="H171" s="226" t="s">
        <v>19</v>
      </c>
      <c r="I171" s="228"/>
      <c r="J171" s="225"/>
      <c r="K171" s="225"/>
      <c r="L171" s="229"/>
      <c r="M171" s="230"/>
      <c r="N171" s="231"/>
      <c r="O171" s="231"/>
      <c r="P171" s="231"/>
      <c r="Q171" s="231"/>
      <c r="R171" s="231"/>
      <c r="S171" s="231"/>
      <c r="T171" s="23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3" t="s">
        <v>144</v>
      </c>
      <c r="AU171" s="233" t="s">
        <v>82</v>
      </c>
      <c r="AV171" s="13" t="s">
        <v>80</v>
      </c>
      <c r="AW171" s="13" t="s">
        <v>33</v>
      </c>
      <c r="AX171" s="13" t="s">
        <v>72</v>
      </c>
      <c r="AY171" s="233" t="s">
        <v>133</v>
      </c>
    </row>
    <row r="172" s="14" customFormat="1">
      <c r="A172" s="14"/>
      <c r="B172" s="234"/>
      <c r="C172" s="235"/>
      <c r="D172" s="219" t="s">
        <v>144</v>
      </c>
      <c r="E172" s="236" t="s">
        <v>19</v>
      </c>
      <c r="F172" s="237" t="s">
        <v>600</v>
      </c>
      <c r="G172" s="235"/>
      <c r="H172" s="238">
        <v>11.111000000000001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4" t="s">
        <v>144</v>
      </c>
      <c r="AU172" s="244" t="s">
        <v>82</v>
      </c>
      <c r="AV172" s="14" t="s">
        <v>82</v>
      </c>
      <c r="AW172" s="14" t="s">
        <v>33</v>
      </c>
      <c r="AX172" s="14" t="s">
        <v>72</v>
      </c>
      <c r="AY172" s="244" t="s">
        <v>133</v>
      </c>
    </row>
    <row r="173" s="16" customFormat="1">
      <c r="A173" s="16"/>
      <c r="B173" s="259"/>
      <c r="C173" s="260"/>
      <c r="D173" s="219" t="s">
        <v>144</v>
      </c>
      <c r="E173" s="261" t="s">
        <v>19</v>
      </c>
      <c r="F173" s="262" t="s">
        <v>580</v>
      </c>
      <c r="G173" s="260"/>
      <c r="H173" s="263">
        <v>11.111000000000001</v>
      </c>
      <c r="I173" s="264"/>
      <c r="J173" s="260"/>
      <c r="K173" s="260"/>
      <c r="L173" s="265"/>
      <c r="M173" s="266"/>
      <c r="N173" s="267"/>
      <c r="O173" s="267"/>
      <c r="P173" s="267"/>
      <c r="Q173" s="267"/>
      <c r="R173" s="267"/>
      <c r="S173" s="267"/>
      <c r="T173" s="268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T173" s="269" t="s">
        <v>144</v>
      </c>
      <c r="AU173" s="269" t="s">
        <v>82</v>
      </c>
      <c r="AV173" s="16" t="s">
        <v>160</v>
      </c>
      <c r="AW173" s="16" t="s">
        <v>33</v>
      </c>
      <c r="AX173" s="16" t="s">
        <v>72</v>
      </c>
      <c r="AY173" s="269" t="s">
        <v>133</v>
      </c>
    </row>
    <row r="174" s="14" customFormat="1">
      <c r="A174" s="14"/>
      <c r="B174" s="234"/>
      <c r="C174" s="235"/>
      <c r="D174" s="219" t="s">
        <v>144</v>
      </c>
      <c r="E174" s="236" t="s">
        <v>19</v>
      </c>
      <c r="F174" s="237" t="s">
        <v>601</v>
      </c>
      <c r="G174" s="235"/>
      <c r="H174" s="238">
        <v>17.777999999999999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4" t="s">
        <v>144</v>
      </c>
      <c r="AU174" s="244" t="s">
        <v>82</v>
      </c>
      <c r="AV174" s="14" t="s">
        <v>82</v>
      </c>
      <c r="AW174" s="14" t="s">
        <v>33</v>
      </c>
      <c r="AX174" s="14" t="s">
        <v>72</v>
      </c>
      <c r="AY174" s="244" t="s">
        <v>133</v>
      </c>
    </row>
    <row r="175" s="16" customFormat="1">
      <c r="A175" s="16"/>
      <c r="B175" s="259"/>
      <c r="C175" s="260"/>
      <c r="D175" s="219" t="s">
        <v>144</v>
      </c>
      <c r="E175" s="261" t="s">
        <v>19</v>
      </c>
      <c r="F175" s="262" t="s">
        <v>582</v>
      </c>
      <c r="G175" s="260"/>
      <c r="H175" s="263">
        <v>17.777999999999999</v>
      </c>
      <c r="I175" s="264"/>
      <c r="J175" s="260"/>
      <c r="K175" s="260"/>
      <c r="L175" s="265"/>
      <c r="M175" s="266"/>
      <c r="N175" s="267"/>
      <c r="O175" s="267"/>
      <c r="P175" s="267"/>
      <c r="Q175" s="267"/>
      <c r="R175" s="267"/>
      <c r="S175" s="267"/>
      <c r="T175" s="268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T175" s="269" t="s">
        <v>144</v>
      </c>
      <c r="AU175" s="269" t="s">
        <v>82</v>
      </c>
      <c r="AV175" s="16" t="s">
        <v>160</v>
      </c>
      <c r="AW175" s="16" t="s">
        <v>33</v>
      </c>
      <c r="AX175" s="16" t="s">
        <v>80</v>
      </c>
      <c r="AY175" s="269" t="s">
        <v>133</v>
      </c>
    </row>
    <row r="176" s="2" customFormat="1" ht="16.5" customHeight="1">
      <c r="A176" s="40"/>
      <c r="B176" s="41"/>
      <c r="C176" s="206" t="s">
        <v>308</v>
      </c>
      <c r="D176" s="206" t="s">
        <v>136</v>
      </c>
      <c r="E176" s="207" t="s">
        <v>602</v>
      </c>
      <c r="F176" s="208" t="s">
        <v>603</v>
      </c>
      <c r="G176" s="209" t="s">
        <v>139</v>
      </c>
      <c r="H176" s="210">
        <v>111.11</v>
      </c>
      <c r="I176" s="211"/>
      <c r="J176" s="212">
        <f>ROUND(I176*H176,2)</f>
        <v>0</v>
      </c>
      <c r="K176" s="208" t="s">
        <v>153</v>
      </c>
      <c r="L176" s="46"/>
      <c r="M176" s="213" t="s">
        <v>19</v>
      </c>
      <c r="N176" s="214" t="s">
        <v>43</v>
      </c>
      <c r="O176" s="86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140</v>
      </c>
      <c r="AT176" s="217" t="s">
        <v>136</v>
      </c>
      <c r="AU176" s="217" t="s">
        <v>82</v>
      </c>
      <c r="AY176" s="19" t="s">
        <v>133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80</v>
      </c>
      <c r="BK176" s="218">
        <f>ROUND(I176*H176,2)</f>
        <v>0</v>
      </c>
      <c r="BL176" s="19" t="s">
        <v>140</v>
      </c>
      <c r="BM176" s="217" t="s">
        <v>604</v>
      </c>
    </row>
    <row r="177" s="2" customFormat="1">
      <c r="A177" s="40"/>
      <c r="B177" s="41"/>
      <c r="C177" s="42"/>
      <c r="D177" s="219" t="s">
        <v>142</v>
      </c>
      <c r="E177" s="42"/>
      <c r="F177" s="220" t="s">
        <v>605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142</v>
      </c>
      <c r="AU177" s="19" t="s">
        <v>82</v>
      </c>
    </row>
    <row r="178" s="13" customFormat="1">
      <c r="A178" s="13"/>
      <c r="B178" s="224"/>
      <c r="C178" s="225"/>
      <c r="D178" s="219" t="s">
        <v>144</v>
      </c>
      <c r="E178" s="226" t="s">
        <v>19</v>
      </c>
      <c r="F178" s="227" t="s">
        <v>587</v>
      </c>
      <c r="G178" s="225"/>
      <c r="H178" s="226" t="s">
        <v>19</v>
      </c>
      <c r="I178" s="228"/>
      <c r="J178" s="225"/>
      <c r="K178" s="225"/>
      <c r="L178" s="229"/>
      <c r="M178" s="230"/>
      <c r="N178" s="231"/>
      <c r="O178" s="231"/>
      <c r="P178" s="231"/>
      <c r="Q178" s="231"/>
      <c r="R178" s="231"/>
      <c r="S178" s="231"/>
      <c r="T178" s="23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3" t="s">
        <v>144</v>
      </c>
      <c r="AU178" s="233" t="s">
        <v>82</v>
      </c>
      <c r="AV178" s="13" t="s">
        <v>80</v>
      </c>
      <c r="AW178" s="13" t="s">
        <v>33</v>
      </c>
      <c r="AX178" s="13" t="s">
        <v>72</v>
      </c>
      <c r="AY178" s="233" t="s">
        <v>133</v>
      </c>
    </row>
    <row r="179" s="14" customFormat="1">
      <c r="A179" s="14"/>
      <c r="B179" s="234"/>
      <c r="C179" s="235"/>
      <c r="D179" s="219" t="s">
        <v>144</v>
      </c>
      <c r="E179" s="236" t="s">
        <v>19</v>
      </c>
      <c r="F179" s="237" t="s">
        <v>588</v>
      </c>
      <c r="G179" s="235"/>
      <c r="H179" s="238">
        <v>103.11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4" t="s">
        <v>144</v>
      </c>
      <c r="AU179" s="244" t="s">
        <v>82</v>
      </c>
      <c r="AV179" s="14" t="s">
        <v>82</v>
      </c>
      <c r="AW179" s="14" t="s">
        <v>33</v>
      </c>
      <c r="AX179" s="14" t="s">
        <v>72</v>
      </c>
      <c r="AY179" s="244" t="s">
        <v>133</v>
      </c>
    </row>
    <row r="180" s="13" customFormat="1">
      <c r="A180" s="13"/>
      <c r="B180" s="224"/>
      <c r="C180" s="225"/>
      <c r="D180" s="219" t="s">
        <v>144</v>
      </c>
      <c r="E180" s="226" t="s">
        <v>19</v>
      </c>
      <c r="F180" s="227" t="s">
        <v>593</v>
      </c>
      <c r="G180" s="225"/>
      <c r="H180" s="226" t="s">
        <v>19</v>
      </c>
      <c r="I180" s="228"/>
      <c r="J180" s="225"/>
      <c r="K180" s="225"/>
      <c r="L180" s="229"/>
      <c r="M180" s="230"/>
      <c r="N180" s="231"/>
      <c r="O180" s="231"/>
      <c r="P180" s="231"/>
      <c r="Q180" s="231"/>
      <c r="R180" s="231"/>
      <c r="S180" s="231"/>
      <c r="T180" s="23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3" t="s">
        <v>144</v>
      </c>
      <c r="AU180" s="233" t="s">
        <v>82</v>
      </c>
      <c r="AV180" s="13" t="s">
        <v>80</v>
      </c>
      <c r="AW180" s="13" t="s">
        <v>33</v>
      </c>
      <c r="AX180" s="13" t="s">
        <v>72</v>
      </c>
      <c r="AY180" s="233" t="s">
        <v>133</v>
      </c>
    </row>
    <row r="181" s="14" customFormat="1">
      <c r="A181" s="14"/>
      <c r="B181" s="234"/>
      <c r="C181" s="235"/>
      <c r="D181" s="219" t="s">
        <v>144</v>
      </c>
      <c r="E181" s="236" t="s">
        <v>19</v>
      </c>
      <c r="F181" s="237" t="s">
        <v>594</v>
      </c>
      <c r="G181" s="235"/>
      <c r="H181" s="238">
        <v>8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4" t="s">
        <v>144</v>
      </c>
      <c r="AU181" s="244" t="s">
        <v>82</v>
      </c>
      <c r="AV181" s="14" t="s">
        <v>82</v>
      </c>
      <c r="AW181" s="14" t="s">
        <v>33</v>
      </c>
      <c r="AX181" s="14" t="s">
        <v>72</v>
      </c>
      <c r="AY181" s="244" t="s">
        <v>133</v>
      </c>
    </row>
    <row r="182" s="15" customFormat="1">
      <c r="A182" s="15"/>
      <c r="B182" s="245"/>
      <c r="C182" s="246"/>
      <c r="D182" s="219" t="s">
        <v>144</v>
      </c>
      <c r="E182" s="247" t="s">
        <v>19</v>
      </c>
      <c r="F182" s="248" t="s">
        <v>149</v>
      </c>
      <c r="G182" s="246"/>
      <c r="H182" s="249">
        <v>111.11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5" t="s">
        <v>144</v>
      </c>
      <c r="AU182" s="255" t="s">
        <v>82</v>
      </c>
      <c r="AV182" s="15" t="s">
        <v>140</v>
      </c>
      <c r="AW182" s="15" t="s">
        <v>33</v>
      </c>
      <c r="AX182" s="15" t="s">
        <v>80</v>
      </c>
      <c r="AY182" s="255" t="s">
        <v>133</v>
      </c>
    </row>
    <row r="183" s="2" customFormat="1" ht="16.5" customHeight="1">
      <c r="A183" s="40"/>
      <c r="B183" s="41"/>
      <c r="C183" s="270" t="s">
        <v>8</v>
      </c>
      <c r="D183" s="270" t="s">
        <v>286</v>
      </c>
      <c r="E183" s="271" t="s">
        <v>606</v>
      </c>
      <c r="F183" s="272" t="s">
        <v>607</v>
      </c>
      <c r="G183" s="273" t="s">
        <v>608</v>
      </c>
      <c r="H183" s="274">
        <v>2.222</v>
      </c>
      <c r="I183" s="275"/>
      <c r="J183" s="276">
        <f>ROUND(I183*H183,2)</f>
        <v>0</v>
      </c>
      <c r="K183" s="272" t="s">
        <v>153</v>
      </c>
      <c r="L183" s="277"/>
      <c r="M183" s="278" t="s">
        <v>19</v>
      </c>
      <c r="N183" s="279" t="s">
        <v>43</v>
      </c>
      <c r="O183" s="86"/>
      <c r="P183" s="215">
        <f>O183*H183</f>
        <v>0</v>
      </c>
      <c r="Q183" s="215">
        <v>0.001</v>
      </c>
      <c r="R183" s="215">
        <f>Q183*H183</f>
        <v>0.002222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197</v>
      </c>
      <c r="AT183" s="217" t="s">
        <v>286</v>
      </c>
      <c r="AU183" s="217" t="s">
        <v>82</v>
      </c>
      <c r="AY183" s="19" t="s">
        <v>133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80</v>
      </c>
      <c r="BK183" s="218">
        <f>ROUND(I183*H183,2)</f>
        <v>0</v>
      </c>
      <c r="BL183" s="19" t="s">
        <v>140</v>
      </c>
      <c r="BM183" s="217" t="s">
        <v>609</v>
      </c>
    </row>
    <row r="184" s="2" customFormat="1">
      <c r="A184" s="40"/>
      <c r="B184" s="41"/>
      <c r="C184" s="42"/>
      <c r="D184" s="219" t="s">
        <v>142</v>
      </c>
      <c r="E184" s="42"/>
      <c r="F184" s="220" t="s">
        <v>607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142</v>
      </c>
      <c r="AU184" s="19" t="s">
        <v>82</v>
      </c>
    </row>
    <row r="185" s="13" customFormat="1">
      <c r="A185" s="13"/>
      <c r="B185" s="224"/>
      <c r="C185" s="225"/>
      <c r="D185" s="219" t="s">
        <v>144</v>
      </c>
      <c r="E185" s="226" t="s">
        <v>19</v>
      </c>
      <c r="F185" s="227" t="s">
        <v>587</v>
      </c>
      <c r="G185" s="225"/>
      <c r="H185" s="226" t="s">
        <v>19</v>
      </c>
      <c r="I185" s="228"/>
      <c r="J185" s="225"/>
      <c r="K185" s="225"/>
      <c r="L185" s="229"/>
      <c r="M185" s="230"/>
      <c r="N185" s="231"/>
      <c r="O185" s="231"/>
      <c r="P185" s="231"/>
      <c r="Q185" s="231"/>
      <c r="R185" s="231"/>
      <c r="S185" s="231"/>
      <c r="T185" s="23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3" t="s">
        <v>144</v>
      </c>
      <c r="AU185" s="233" t="s">
        <v>82</v>
      </c>
      <c r="AV185" s="13" t="s">
        <v>80</v>
      </c>
      <c r="AW185" s="13" t="s">
        <v>33</v>
      </c>
      <c r="AX185" s="13" t="s">
        <v>72</v>
      </c>
      <c r="AY185" s="233" t="s">
        <v>133</v>
      </c>
    </row>
    <row r="186" s="14" customFormat="1">
      <c r="A186" s="14"/>
      <c r="B186" s="234"/>
      <c r="C186" s="235"/>
      <c r="D186" s="219" t="s">
        <v>144</v>
      </c>
      <c r="E186" s="236" t="s">
        <v>19</v>
      </c>
      <c r="F186" s="237" t="s">
        <v>588</v>
      </c>
      <c r="G186" s="235"/>
      <c r="H186" s="238">
        <v>103.11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4" t="s">
        <v>144</v>
      </c>
      <c r="AU186" s="244" t="s">
        <v>82</v>
      </c>
      <c r="AV186" s="14" t="s">
        <v>82</v>
      </c>
      <c r="AW186" s="14" t="s">
        <v>33</v>
      </c>
      <c r="AX186" s="14" t="s">
        <v>72</v>
      </c>
      <c r="AY186" s="244" t="s">
        <v>133</v>
      </c>
    </row>
    <row r="187" s="13" customFormat="1">
      <c r="A187" s="13"/>
      <c r="B187" s="224"/>
      <c r="C187" s="225"/>
      <c r="D187" s="219" t="s">
        <v>144</v>
      </c>
      <c r="E187" s="226" t="s">
        <v>19</v>
      </c>
      <c r="F187" s="227" t="s">
        <v>593</v>
      </c>
      <c r="G187" s="225"/>
      <c r="H187" s="226" t="s">
        <v>19</v>
      </c>
      <c r="I187" s="228"/>
      <c r="J187" s="225"/>
      <c r="K187" s="225"/>
      <c r="L187" s="229"/>
      <c r="M187" s="230"/>
      <c r="N187" s="231"/>
      <c r="O187" s="231"/>
      <c r="P187" s="231"/>
      <c r="Q187" s="231"/>
      <c r="R187" s="231"/>
      <c r="S187" s="231"/>
      <c r="T187" s="23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3" t="s">
        <v>144</v>
      </c>
      <c r="AU187" s="233" t="s">
        <v>82</v>
      </c>
      <c r="AV187" s="13" t="s">
        <v>80</v>
      </c>
      <c r="AW187" s="13" t="s">
        <v>33</v>
      </c>
      <c r="AX187" s="13" t="s">
        <v>72</v>
      </c>
      <c r="AY187" s="233" t="s">
        <v>133</v>
      </c>
    </row>
    <row r="188" s="14" customFormat="1">
      <c r="A188" s="14"/>
      <c r="B188" s="234"/>
      <c r="C188" s="235"/>
      <c r="D188" s="219" t="s">
        <v>144</v>
      </c>
      <c r="E188" s="236" t="s">
        <v>19</v>
      </c>
      <c r="F188" s="237" t="s">
        <v>594</v>
      </c>
      <c r="G188" s="235"/>
      <c r="H188" s="238">
        <v>8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4" t="s">
        <v>144</v>
      </c>
      <c r="AU188" s="244" t="s">
        <v>82</v>
      </c>
      <c r="AV188" s="14" t="s">
        <v>82</v>
      </c>
      <c r="AW188" s="14" t="s">
        <v>33</v>
      </c>
      <c r="AX188" s="14" t="s">
        <v>72</v>
      </c>
      <c r="AY188" s="244" t="s">
        <v>133</v>
      </c>
    </row>
    <row r="189" s="15" customFormat="1">
      <c r="A189" s="15"/>
      <c r="B189" s="245"/>
      <c r="C189" s="246"/>
      <c r="D189" s="219" t="s">
        <v>144</v>
      </c>
      <c r="E189" s="247" t="s">
        <v>19</v>
      </c>
      <c r="F189" s="248" t="s">
        <v>149</v>
      </c>
      <c r="G189" s="246"/>
      <c r="H189" s="249">
        <v>111.11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55" t="s">
        <v>144</v>
      </c>
      <c r="AU189" s="255" t="s">
        <v>82</v>
      </c>
      <c r="AV189" s="15" t="s">
        <v>140</v>
      </c>
      <c r="AW189" s="15" t="s">
        <v>33</v>
      </c>
      <c r="AX189" s="15" t="s">
        <v>80</v>
      </c>
      <c r="AY189" s="255" t="s">
        <v>133</v>
      </c>
    </row>
    <row r="190" s="14" customFormat="1">
      <c r="A190" s="14"/>
      <c r="B190" s="234"/>
      <c r="C190" s="235"/>
      <c r="D190" s="219" t="s">
        <v>144</v>
      </c>
      <c r="E190" s="235"/>
      <c r="F190" s="237" t="s">
        <v>610</v>
      </c>
      <c r="G190" s="235"/>
      <c r="H190" s="238">
        <v>2.222</v>
      </c>
      <c r="I190" s="239"/>
      <c r="J190" s="235"/>
      <c r="K190" s="235"/>
      <c r="L190" s="240"/>
      <c r="M190" s="241"/>
      <c r="N190" s="242"/>
      <c r="O190" s="242"/>
      <c r="P190" s="242"/>
      <c r="Q190" s="242"/>
      <c r="R190" s="242"/>
      <c r="S190" s="242"/>
      <c r="T190" s="24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4" t="s">
        <v>144</v>
      </c>
      <c r="AU190" s="244" t="s">
        <v>82</v>
      </c>
      <c r="AV190" s="14" t="s">
        <v>82</v>
      </c>
      <c r="AW190" s="14" t="s">
        <v>4</v>
      </c>
      <c r="AX190" s="14" t="s">
        <v>80</v>
      </c>
      <c r="AY190" s="244" t="s">
        <v>133</v>
      </c>
    </row>
    <row r="191" s="2" customFormat="1" ht="16.5" customHeight="1">
      <c r="A191" s="40"/>
      <c r="B191" s="41"/>
      <c r="C191" s="206" t="s">
        <v>321</v>
      </c>
      <c r="D191" s="206" t="s">
        <v>136</v>
      </c>
      <c r="E191" s="207" t="s">
        <v>611</v>
      </c>
      <c r="F191" s="208" t="s">
        <v>612</v>
      </c>
      <c r="G191" s="209" t="s">
        <v>139</v>
      </c>
      <c r="H191" s="210">
        <v>111.11</v>
      </c>
      <c r="I191" s="211"/>
      <c r="J191" s="212">
        <f>ROUND(I191*H191,2)</f>
        <v>0</v>
      </c>
      <c r="K191" s="208" t="s">
        <v>153</v>
      </c>
      <c r="L191" s="46"/>
      <c r="M191" s="213" t="s">
        <v>19</v>
      </c>
      <c r="N191" s="214" t="s">
        <v>43</v>
      </c>
      <c r="O191" s="86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140</v>
      </c>
      <c r="AT191" s="217" t="s">
        <v>136</v>
      </c>
      <c r="AU191" s="217" t="s">
        <v>82</v>
      </c>
      <c r="AY191" s="19" t="s">
        <v>133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80</v>
      </c>
      <c r="BK191" s="218">
        <f>ROUND(I191*H191,2)</f>
        <v>0</v>
      </c>
      <c r="BL191" s="19" t="s">
        <v>140</v>
      </c>
      <c r="BM191" s="217" t="s">
        <v>613</v>
      </c>
    </row>
    <row r="192" s="2" customFormat="1">
      <c r="A192" s="40"/>
      <c r="B192" s="41"/>
      <c r="C192" s="42"/>
      <c r="D192" s="219" t="s">
        <v>142</v>
      </c>
      <c r="E192" s="42"/>
      <c r="F192" s="220" t="s">
        <v>614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142</v>
      </c>
      <c r="AU192" s="19" t="s">
        <v>82</v>
      </c>
    </row>
    <row r="193" s="13" customFormat="1">
      <c r="A193" s="13"/>
      <c r="B193" s="224"/>
      <c r="C193" s="225"/>
      <c r="D193" s="219" t="s">
        <v>144</v>
      </c>
      <c r="E193" s="226" t="s">
        <v>19</v>
      </c>
      <c r="F193" s="227" t="s">
        <v>587</v>
      </c>
      <c r="G193" s="225"/>
      <c r="H193" s="226" t="s">
        <v>19</v>
      </c>
      <c r="I193" s="228"/>
      <c r="J193" s="225"/>
      <c r="K193" s="225"/>
      <c r="L193" s="229"/>
      <c r="M193" s="230"/>
      <c r="N193" s="231"/>
      <c r="O193" s="231"/>
      <c r="P193" s="231"/>
      <c r="Q193" s="231"/>
      <c r="R193" s="231"/>
      <c r="S193" s="231"/>
      <c r="T193" s="23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3" t="s">
        <v>144</v>
      </c>
      <c r="AU193" s="233" t="s">
        <v>82</v>
      </c>
      <c r="AV193" s="13" t="s">
        <v>80</v>
      </c>
      <c r="AW193" s="13" t="s">
        <v>33</v>
      </c>
      <c r="AX193" s="13" t="s">
        <v>72</v>
      </c>
      <c r="AY193" s="233" t="s">
        <v>133</v>
      </c>
    </row>
    <row r="194" s="14" customFormat="1">
      <c r="A194" s="14"/>
      <c r="B194" s="234"/>
      <c r="C194" s="235"/>
      <c r="D194" s="219" t="s">
        <v>144</v>
      </c>
      <c r="E194" s="236" t="s">
        <v>19</v>
      </c>
      <c r="F194" s="237" t="s">
        <v>588</v>
      </c>
      <c r="G194" s="235"/>
      <c r="H194" s="238">
        <v>103.11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4" t="s">
        <v>144</v>
      </c>
      <c r="AU194" s="244" t="s">
        <v>82</v>
      </c>
      <c r="AV194" s="14" t="s">
        <v>82</v>
      </c>
      <c r="AW194" s="14" t="s">
        <v>33</v>
      </c>
      <c r="AX194" s="14" t="s">
        <v>72</v>
      </c>
      <c r="AY194" s="244" t="s">
        <v>133</v>
      </c>
    </row>
    <row r="195" s="13" customFormat="1">
      <c r="A195" s="13"/>
      <c r="B195" s="224"/>
      <c r="C195" s="225"/>
      <c r="D195" s="219" t="s">
        <v>144</v>
      </c>
      <c r="E195" s="226" t="s">
        <v>19</v>
      </c>
      <c r="F195" s="227" t="s">
        <v>593</v>
      </c>
      <c r="G195" s="225"/>
      <c r="H195" s="226" t="s">
        <v>19</v>
      </c>
      <c r="I195" s="228"/>
      <c r="J195" s="225"/>
      <c r="K195" s="225"/>
      <c r="L195" s="229"/>
      <c r="M195" s="230"/>
      <c r="N195" s="231"/>
      <c r="O195" s="231"/>
      <c r="P195" s="231"/>
      <c r="Q195" s="231"/>
      <c r="R195" s="231"/>
      <c r="S195" s="231"/>
      <c r="T195" s="23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3" t="s">
        <v>144</v>
      </c>
      <c r="AU195" s="233" t="s">
        <v>82</v>
      </c>
      <c r="AV195" s="13" t="s">
        <v>80</v>
      </c>
      <c r="AW195" s="13" t="s">
        <v>33</v>
      </c>
      <c r="AX195" s="13" t="s">
        <v>72</v>
      </c>
      <c r="AY195" s="233" t="s">
        <v>133</v>
      </c>
    </row>
    <row r="196" s="14" customFormat="1">
      <c r="A196" s="14"/>
      <c r="B196" s="234"/>
      <c r="C196" s="235"/>
      <c r="D196" s="219" t="s">
        <v>144</v>
      </c>
      <c r="E196" s="236" t="s">
        <v>19</v>
      </c>
      <c r="F196" s="237" t="s">
        <v>594</v>
      </c>
      <c r="G196" s="235"/>
      <c r="H196" s="238">
        <v>8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4" t="s">
        <v>144</v>
      </c>
      <c r="AU196" s="244" t="s">
        <v>82</v>
      </c>
      <c r="AV196" s="14" t="s">
        <v>82</v>
      </c>
      <c r="AW196" s="14" t="s">
        <v>33</v>
      </c>
      <c r="AX196" s="14" t="s">
        <v>72</v>
      </c>
      <c r="AY196" s="244" t="s">
        <v>133</v>
      </c>
    </row>
    <row r="197" s="15" customFormat="1">
      <c r="A197" s="15"/>
      <c r="B197" s="245"/>
      <c r="C197" s="246"/>
      <c r="D197" s="219" t="s">
        <v>144</v>
      </c>
      <c r="E197" s="247" t="s">
        <v>19</v>
      </c>
      <c r="F197" s="248" t="s">
        <v>149</v>
      </c>
      <c r="G197" s="246"/>
      <c r="H197" s="249">
        <v>111.11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5" t="s">
        <v>144</v>
      </c>
      <c r="AU197" s="255" t="s">
        <v>82</v>
      </c>
      <c r="AV197" s="15" t="s">
        <v>140</v>
      </c>
      <c r="AW197" s="15" t="s">
        <v>33</v>
      </c>
      <c r="AX197" s="15" t="s">
        <v>80</v>
      </c>
      <c r="AY197" s="255" t="s">
        <v>133</v>
      </c>
    </row>
    <row r="198" s="2" customFormat="1" ht="16.5" customHeight="1">
      <c r="A198" s="40"/>
      <c r="B198" s="41"/>
      <c r="C198" s="206" t="s">
        <v>319</v>
      </c>
      <c r="D198" s="206" t="s">
        <v>136</v>
      </c>
      <c r="E198" s="207" t="s">
        <v>615</v>
      </c>
      <c r="F198" s="208" t="s">
        <v>616</v>
      </c>
      <c r="G198" s="209" t="s">
        <v>139</v>
      </c>
      <c r="H198" s="210">
        <v>111.11</v>
      </c>
      <c r="I198" s="211"/>
      <c r="J198" s="212">
        <f>ROUND(I198*H198,2)</f>
        <v>0</v>
      </c>
      <c r="K198" s="208" t="s">
        <v>153</v>
      </c>
      <c r="L198" s="46"/>
      <c r="M198" s="213" t="s">
        <v>19</v>
      </c>
      <c r="N198" s="214" t="s">
        <v>43</v>
      </c>
      <c r="O198" s="86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140</v>
      </c>
      <c r="AT198" s="217" t="s">
        <v>136</v>
      </c>
      <c r="AU198" s="217" t="s">
        <v>82</v>
      </c>
      <c r="AY198" s="19" t="s">
        <v>133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80</v>
      </c>
      <c r="BK198" s="218">
        <f>ROUND(I198*H198,2)</f>
        <v>0</v>
      </c>
      <c r="BL198" s="19" t="s">
        <v>140</v>
      </c>
      <c r="BM198" s="217" t="s">
        <v>617</v>
      </c>
    </row>
    <row r="199" s="2" customFormat="1">
      <c r="A199" s="40"/>
      <c r="B199" s="41"/>
      <c r="C199" s="42"/>
      <c r="D199" s="219" t="s">
        <v>142</v>
      </c>
      <c r="E199" s="42"/>
      <c r="F199" s="220" t="s">
        <v>618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142</v>
      </c>
      <c r="AU199" s="19" t="s">
        <v>82</v>
      </c>
    </row>
    <row r="200" s="13" customFormat="1">
      <c r="A200" s="13"/>
      <c r="B200" s="224"/>
      <c r="C200" s="225"/>
      <c r="D200" s="219" t="s">
        <v>144</v>
      </c>
      <c r="E200" s="226" t="s">
        <v>19</v>
      </c>
      <c r="F200" s="227" t="s">
        <v>587</v>
      </c>
      <c r="G200" s="225"/>
      <c r="H200" s="226" t="s">
        <v>19</v>
      </c>
      <c r="I200" s="228"/>
      <c r="J200" s="225"/>
      <c r="K200" s="225"/>
      <c r="L200" s="229"/>
      <c r="M200" s="230"/>
      <c r="N200" s="231"/>
      <c r="O200" s="231"/>
      <c r="P200" s="231"/>
      <c r="Q200" s="231"/>
      <c r="R200" s="231"/>
      <c r="S200" s="231"/>
      <c r="T200" s="23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3" t="s">
        <v>144</v>
      </c>
      <c r="AU200" s="233" t="s">
        <v>82</v>
      </c>
      <c r="AV200" s="13" t="s">
        <v>80</v>
      </c>
      <c r="AW200" s="13" t="s">
        <v>33</v>
      </c>
      <c r="AX200" s="13" t="s">
        <v>72</v>
      </c>
      <c r="AY200" s="233" t="s">
        <v>133</v>
      </c>
    </row>
    <row r="201" s="14" customFormat="1">
      <c r="A201" s="14"/>
      <c r="B201" s="234"/>
      <c r="C201" s="235"/>
      <c r="D201" s="219" t="s">
        <v>144</v>
      </c>
      <c r="E201" s="236" t="s">
        <v>19</v>
      </c>
      <c r="F201" s="237" t="s">
        <v>588</v>
      </c>
      <c r="G201" s="235"/>
      <c r="H201" s="238">
        <v>103.11</v>
      </c>
      <c r="I201" s="239"/>
      <c r="J201" s="235"/>
      <c r="K201" s="235"/>
      <c r="L201" s="240"/>
      <c r="M201" s="241"/>
      <c r="N201" s="242"/>
      <c r="O201" s="242"/>
      <c r="P201" s="242"/>
      <c r="Q201" s="242"/>
      <c r="R201" s="242"/>
      <c r="S201" s="242"/>
      <c r="T201" s="24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4" t="s">
        <v>144</v>
      </c>
      <c r="AU201" s="244" t="s">
        <v>82</v>
      </c>
      <c r="AV201" s="14" t="s">
        <v>82</v>
      </c>
      <c r="AW201" s="14" t="s">
        <v>33</v>
      </c>
      <c r="AX201" s="14" t="s">
        <v>72</v>
      </c>
      <c r="AY201" s="244" t="s">
        <v>133</v>
      </c>
    </row>
    <row r="202" s="13" customFormat="1">
      <c r="A202" s="13"/>
      <c r="B202" s="224"/>
      <c r="C202" s="225"/>
      <c r="D202" s="219" t="s">
        <v>144</v>
      </c>
      <c r="E202" s="226" t="s">
        <v>19</v>
      </c>
      <c r="F202" s="227" t="s">
        <v>593</v>
      </c>
      <c r="G202" s="225"/>
      <c r="H202" s="226" t="s">
        <v>19</v>
      </c>
      <c r="I202" s="228"/>
      <c r="J202" s="225"/>
      <c r="K202" s="225"/>
      <c r="L202" s="229"/>
      <c r="M202" s="230"/>
      <c r="N202" s="231"/>
      <c r="O202" s="231"/>
      <c r="P202" s="231"/>
      <c r="Q202" s="231"/>
      <c r="R202" s="231"/>
      <c r="S202" s="231"/>
      <c r="T202" s="23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3" t="s">
        <v>144</v>
      </c>
      <c r="AU202" s="233" t="s">
        <v>82</v>
      </c>
      <c r="AV202" s="13" t="s">
        <v>80</v>
      </c>
      <c r="AW202" s="13" t="s">
        <v>33</v>
      </c>
      <c r="AX202" s="13" t="s">
        <v>72</v>
      </c>
      <c r="AY202" s="233" t="s">
        <v>133</v>
      </c>
    </row>
    <row r="203" s="14" customFormat="1">
      <c r="A203" s="14"/>
      <c r="B203" s="234"/>
      <c r="C203" s="235"/>
      <c r="D203" s="219" t="s">
        <v>144</v>
      </c>
      <c r="E203" s="236" t="s">
        <v>19</v>
      </c>
      <c r="F203" s="237" t="s">
        <v>594</v>
      </c>
      <c r="G203" s="235"/>
      <c r="H203" s="238">
        <v>8</v>
      </c>
      <c r="I203" s="239"/>
      <c r="J203" s="235"/>
      <c r="K203" s="235"/>
      <c r="L203" s="240"/>
      <c r="M203" s="241"/>
      <c r="N203" s="242"/>
      <c r="O203" s="242"/>
      <c r="P203" s="242"/>
      <c r="Q203" s="242"/>
      <c r="R203" s="242"/>
      <c r="S203" s="242"/>
      <c r="T203" s="24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4" t="s">
        <v>144</v>
      </c>
      <c r="AU203" s="244" t="s">
        <v>82</v>
      </c>
      <c r="AV203" s="14" t="s">
        <v>82</v>
      </c>
      <c r="AW203" s="14" t="s">
        <v>33</v>
      </c>
      <c r="AX203" s="14" t="s">
        <v>72</v>
      </c>
      <c r="AY203" s="244" t="s">
        <v>133</v>
      </c>
    </row>
    <row r="204" s="15" customFormat="1">
      <c r="A204" s="15"/>
      <c r="B204" s="245"/>
      <c r="C204" s="246"/>
      <c r="D204" s="219" t="s">
        <v>144</v>
      </c>
      <c r="E204" s="247" t="s">
        <v>19</v>
      </c>
      <c r="F204" s="248" t="s">
        <v>149</v>
      </c>
      <c r="G204" s="246"/>
      <c r="H204" s="249">
        <v>111.11</v>
      </c>
      <c r="I204" s="250"/>
      <c r="J204" s="246"/>
      <c r="K204" s="246"/>
      <c r="L204" s="251"/>
      <c r="M204" s="252"/>
      <c r="N204" s="253"/>
      <c r="O204" s="253"/>
      <c r="P204" s="253"/>
      <c r="Q204" s="253"/>
      <c r="R204" s="253"/>
      <c r="S204" s="253"/>
      <c r="T204" s="254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5" t="s">
        <v>144</v>
      </c>
      <c r="AU204" s="255" t="s">
        <v>82</v>
      </c>
      <c r="AV204" s="15" t="s">
        <v>140</v>
      </c>
      <c r="AW204" s="15" t="s">
        <v>33</v>
      </c>
      <c r="AX204" s="15" t="s">
        <v>80</v>
      </c>
      <c r="AY204" s="255" t="s">
        <v>133</v>
      </c>
    </row>
    <row r="205" s="12" customFormat="1" ht="22.8" customHeight="1">
      <c r="A205" s="12"/>
      <c r="B205" s="190"/>
      <c r="C205" s="191"/>
      <c r="D205" s="192" t="s">
        <v>71</v>
      </c>
      <c r="E205" s="204" t="s">
        <v>388</v>
      </c>
      <c r="F205" s="204" t="s">
        <v>389</v>
      </c>
      <c r="G205" s="191"/>
      <c r="H205" s="191"/>
      <c r="I205" s="194"/>
      <c r="J205" s="205">
        <f>BK205</f>
        <v>0</v>
      </c>
      <c r="K205" s="191"/>
      <c r="L205" s="196"/>
      <c r="M205" s="197"/>
      <c r="N205" s="198"/>
      <c r="O205" s="198"/>
      <c r="P205" s="199">
        <f>SUM(P206:P207)</f>
        <v>0</v>
      </c>
      <c r="Q205" s="198"/>
      <c r="R205" s="199">
        <f>SUM(R206:R207)</f>
        <v>0</v>
      </c>
      <c r="S205" s="198"/>
      <c r="T205" s="200">
        <f>SUM(T206:T207)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1" t="s">
        <v>80</v>
      </c>
      <c r="AT205" s="202" t="s">
        <v>71</v>
      </c>
      <c r="AU205" s="202" t="s">
        <v>80</v>
      </c>
      <c r="AY205" s="201" t="s">
        <v>133</v>
      </c>
      <c r="BK205" s="203">
        <f>SUM(BK206:BK207)</f>
        <v>0</v>
      </c>
    </row>
    <row r="206" s="2" customFormat="1" ht="16.5" customHeight="1">
      <c r="A206" s="40"/>
      <c r="B206" s="41"/>
      <c r="C206" s="206" t="s">
        <v>330</v>
      </c>
      <c r="D206" s="206" t="s">
        <v>136</v>
      </c>
      <c r="E206" s="207" t="s">
        <v>619</v>
      </c>
      <c r="F206" s="208" t="s">
        <v>620</v>
      </c>
      <c r="G206" s="209" t="s">
        <v>183</v>
      </c>
      <c r="H206" s="210">
        <v>30.579999999999998</v>
      </c>
      <c r="I206" s="211"/>
      <c r="J206" s="212">
        <f>ROUND(I206*H206,2)</f>
        <v>0</v>
      </c>
      <c r="K206" s="208" t="s">
        <v>153</v>
      </c>
      <c r="L206" s="46"/>
      <c r="M206" s="213" t="s">
        <v>19</v>
      </c>
      <c r="N206" s="214" t="s">
        <v>43</v>
      </c>
      <c r="O206" s="86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140</v>
      </c>
      <c r="AT206" s="217" t="s">
        <v>136</v>
      </c>
      <c r="AU206" s="217" t="s">
        <v>82</v>
      </c>
      <c r="AY206" s="19" t="s">
        <v>133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80</v>
      </c>
      <c r="BK206" s="218">
        <f>ROUND(I206*H206,2)</f>
        <v>0</v>
      </c>
      <c r="BL206" s="19" t="s">
        <v>140</v>
      </c>
      <c r="BM206" s="217" t="s">
        <v>621</v>
      </c>
    </row>
    <row r="207" s="2" customFormat="1">
      <c r="A207" s="40"/>
      <c r="B207" s="41"/>
      <c r="C207" s="42"/>
      <c r="D207" s="219" t="s">
        <v>142</v>
      </c>
      <c r="E207" s="42"/>
      <c r="F207" s="220" t="s">
        <v>622</v>
      </c>
      <c r="G207" s="42"/>
      <c r="H207" s="42"/>
      <c r="I207" s="221"/>
      <c r="J207" s="42"/>
      <c r="K207" s="42"/>
      <c r="L207" s="46"/>
      <c r="M207" s="280"/>
      <c r="N207" s="281"/>
      <c r="O207" s="282"/>
      <c r="P207" s="282"/>
      <c r="Q207" s="282"/>
      <c r="R207" s="282"/>
      <c r="S207" s="282"/>
      <c r="T207" s="283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142</v>
      </c>
      <c r="AU207" s="19" t="s">
        <v>82</v>
      </c>
    </row>
    <row r="208" s="2" customFormat="1" ht="6.96" customHeight="1">
      <c r="A208" s="40"/>
      <c r="B208" s="61"/>
      <c r="C208" s="62"/>
      <c r="D208" s="62"/>
      <c r="E208" s="62"/>
      <c r="F208" s="62"/>
      <c r="G208" s="62"/>
      <c r="H208" s="62"/>
      <c r="I208" s="62"/>
      <c r="J208" s="62"/>
      <c r="K208" s="62"/>
      <c r="L208" s="46"/>
      <c r="M208" s="40"/>
      <c r="O208" s="40"/>
      <c r="P208" s="40"/>
      <c r="Q208" s="40"/>
      <c r="R208" s="40"/>
      <c r="S208" s="40"/>
      <c r="T208" s="40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</row>
  </sheetData>
  <sheetProtection sheet="1" autoFilter="0" formatColumns="0" formatRows="0" objects="1" scenarios="1" spinCount="100000" saltValue="52iZnVGh1ByVmDhsNvBfNBN0t2iVC1u6h8kp1io1sXiX0zaYENoS3HQoiom4FEaDzfdqqN4PTobIwYo/a2ve4A==" hashValue="4LVaKz6aK1Z/WKtOxLAF3//P4JwiDVlE6S9cWT0rbxTxrs0tLRt3UEW5InUykTY8cyVKK1iMd5GRLujoAu/BZw==" algorithmName="SHA-512" password="CC35"/>
  <autoFilter ref="C81:K207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107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Oprava oplocení a chodníků MŠ Tylova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623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15. 4. 2021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0"/>
      <c r="B27" s="141"/>
      <c r="C27" s="140"/>
      <c r="D27" s="140"/>
      <c r="E27" s="142" t="s">
        <v>110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ROUND((SUM(BE82:BE244)),  2)</f>
        <v>0</v>
      </c>
      <c r="G33" s="40"/>
      <c r="H33" s="40"/>
      <c r="I33" s="150">
        <v>0.20999999999999999</v>
      </c>
      <c r="J33" s="149">
        <f>ROUND(((SUM(BE82:BE244))*I33),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ROUND((SUM(BF82:BF244)),  2)</f>
        <v>0</v>
      </c>
      <c r="G34" s="40"/>
      <c r="H34" s="40"/>
      <c r="I34" s="150">
        <v>0.14999999999999999</v>
      </c>
      <c r="J34" s="149">
        <f>ROUND(((SUM(BF82:BF244))*I34),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ROUND((SUM(BG82:BG244)),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ROUND((SUM(BH82:BH244)),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ROUND((SUM(BI82:BI244)),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Oprava oplocení a chodníků MŠ Tylova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2021-015-06 - Krajinářské úpravy- doplnění- kácení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MŠ Tylova 37, Ostrava- Zábřeh</v>
      </c>
      <c r="G52" s="42"/>
      <c r="H52" s="42"/>
      <c r="I52" s="34" t="s">
        <v>23</v>
      </c>
      <c r="J52" s="74" t="str">
        <f>IF(J12="","",J12)</f>
        <v>15. 4. 2021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Statutární město Ostrava, Prokešovo nám. 1803/8</v>
      </c>
      <c r="G54" s="42"/>
      <c r="H54" s="42"/>
      <c r="I54" s="34" t="s">
        <v>31</v>
      </c>
      <c r="J54" s="38" t="str">
        <f>E21</f>
        <v>ČOS exim s.r.o., Alešova 26, České Budějovice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Dana Mlejnková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112</v>
      </c>
      <c r="D57" s="164"/>
      <c r="E57" s="164"/>
      <c r="F57" s="164"/>
      <c r="G57" s="164"/>
      <c r="H57" s="164"/>
      <c r="I57" s="164"/>
      <c r="J57" s="165" t="s">
        <v>113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114</v>
      </c>
    </row>
    <row r="60" s="9" customFormat="1" ht="24.96" customHeight="1">
      <c r="A60" s="9"/>
      <c r="B60" s="167"/>
      <c r="C60" s="168"/>
      <c r="D60" s="169" t="s">
        <v>115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222</v>
      </c>
      <c r="E61" s="176"/>
      <c r="F61" s="176"/>
      <c r="G61" s="176"/>
      <c r="H61" s="176"/>
      <c r="I61" s="176"/>
      <c r="J61" s="177">
        <f>J84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225</v>
      </c>
      <c r="E62" s="176"/>
      <c r="F62" s="176"/>
      <c r="G62" s="176"/>
      <c r="H62" s="176"/>
      <c r="I62" s="176"/>
      <c r="J62" s="177">
        <f>J242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118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Oprava oplocení a chodníků MŠ Tylova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108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2021-015-06 - Krajinářské úpravy- doplnění- kácení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MŠ Tylova 37, Ostrava- Zábřeh</v>
      </c>
      <c r="G76" s="42"/>
      <c r="H76" s="42"/>
      <c r="I76" s="34" t="s">
        <v>23</v>
      </c>
      <c r="J76" s="74" t="str">
        <f>IF(J12="","",J12)</f>
        <v>15. 4. 2021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40.05" customHeight="1">
      <c r="A78" s="40"/>
      <c r="B78" s="41"/>
      <c r="C78" s="34" t="s">
        <v>25</v>
      </c>
      <c r="D78" s="42"/>
      <c r="E78" s="42"/>
      <c r="F78" s="29" t="str">
        <f>E15</f>
        <v>Statutární město Ostrava, Prokešovo nám. 1803/8</v>
      </c>
      <c r="G78" s="42"/>
      <c r="H78" s="42"/>
      <c r="I78" s="34" t="s">
        <v>31</v>
      </c>
      <c r="J78" s="38" t="str">
        <f>E21</f>
        <v>ČOS exim s.r.o., Alešova 26, České Budějovice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29</v>
      </c>
      <c r="D79" s="42"/>
      <c r="E79" s="42"/>
      <c r="F79" s="29" t="str">
        <f>IF(E18="","",E18)</f>
        <v>Vyplň údaj</v>
      </c>
      <c r="G79" s="42"/>
      <c r="H79" s="42"/>
      <c r="I79" s="34" t="s">
        <v>34</v>
      </c>
      <c r="J79" s="38" t="str">
        <f>E24</f>
        <v>Ing. Dana Mlejnková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119</v>
      </c>
      <c r="D81" s="182" t="s">
        <v>57</v>
      </c>
      <c r="E81" s="182" t="s">
        <v>53</v>
      </c>
      <c r="F81" s="182" t="s">
        <v>54</v>
      </c>
      <c r="G81" s="182" t="s">
        <v>120</v>
      </c>
      <c r="H81" s="182" t="s">
        <v>121</v>
      </c>
      <c r="I81" s="182" t="s">
        <v>122</v>
      </c>
      <c r="J81" s="182" t="s">
        <v>113</v>
      </c>
      <c r="K81" s="183" t="s">
        <v>123</v>
      </c>
      <c r="L81" s="184"/>
      <c r="M81" s="94" t="s">
        <v>19</v>
      </c>
      <c r="N81" s="95" t="s">
        <v>42</v>
      </c>
      <c r="O81" s="95" t="s">
        <v>124</v>
      </c>
      <c r="P81" s="95" t="s">
        <v>125</v>
      </c>
      <c r="Q81" s="95" t="s">
        <v>126</v>
      </c>
      <c r="R81" s="95" t="s">
        <v>127</v>
      </c>
      <c r="S81" s="95" t="s">
        <v>128</v>
      </c>
      <c r="T81" s="96" t="s">
        <v>129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130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</f>
        <v>0</v>
      </c>
      <c r="Q82" s="98"/>
      <c r="R82" s="187">
        <f>R83</f>
        <v>42.240479999999998</v>
      </c>
      <c r="S82" s="98"/>
      <c r="T82" s="188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71</v>
      </c>
      <c r="AU82" s="19" t="s">
        <v>114</v>
      </c>
      <c r="BK82" s="189">
        <f>BK83</f>
        <v>0</v>
      </c>
    </row>
    <row r="83" s="12" customFormat="1" ht="25.92" customHeight="1">
      <c r="A83" s="12"/>
      <c r="B83" s="190"/>
      <c r="C83" s="191"/>
      <c r="D83" s="192" t="s">
        <v>71</v>
      </c>
      <c r="E83" s="193" t="s">
        <v>131</v>
      </c>
      <c r="F83" s="193" t="s">
        <v>132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P84+P242</f>
        <v>0</v>
      </c>
      <c r="Q83" s="198"/>
      <c r="R83" s="199">
        <f>R84+R242</f>
        <v>42.240479999999998</v>
      </c>
      <c r="S83" s="198"/>
      <c r="T83" s="200">
        <f>T84+T242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80</v>
      </c>
      <c r="AT83" s="202" t="s">
        <v>71</v>
      </c>
      <c r="AU83" s="202" t="s">
        <v>72</v>
      </c>
      <c r="AY83" s="201" t="s">
        <v>133</v>
      </c>
      <c r="BK83" s="203">
        <f>BK84+BK242</f>
        <v>0</v>
      </c>
    </row>
    <row r="84" s="12" customFormat="1" ht="22.8" customHeight="1">
      <c r="A84" s="12"/>
      <c r="B84" s="190"/>
      <c r="C84" s="191"/>
      <c r="D84" s="192" t="s">
        <v>71</v>
      </c>
      <c r="E84" s="204" t="s">
        <v>80</v>
      </c>
      <c r="F84" s="204" t="s">
        <v>226</v>
      </c>
      <c r="G84" s="191"/>
      <c r="H84" s="191"/>
      <c r="I84" s="194"/>
      <c r="J84" s="205">
        <f>BK84</f>
        <v>0</v>
      </c>
      <c r="K84" s="191"/>
      <c r="L84" s="196"/>
      <c r="M84" s="197"/>
      <c r="N84" s="198"/>
      <c r="O84" s="198"/>
      <c r="P84" s="199">
        <f>SUM(P85:P241)</f>
        <v>0</v>
      </c>
      <c r="Q84" s="198"/>
      <c r="R84" s="199">
        <f>SUM(R85:R241)</f>
        <v>42.240479999999998</v>
      </c>
      <c r="S84" s="198"/>
      <c r="T84" s="200">
        <f>SUM(T85:T241)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80</v>
      </c>
      <c r="AT84" s="202" t="s">
        <v>71</v>
      </c>
      <c r="AU84" s="202" t="s">
        <v>80</v>
      </c>
      <c r="AY84" s="201" t="s">
        <v>133</v>
      </c>
      <c r="BK84" s="203">
        <f>SUM(BK85:BK241)</f>
        <v>0</v>
      </c>
    </row>
    <row r="85" s="2" customFormat="1" ht="16.5" customHeight="1">
      <c r="A85" s="40"/>
      <c r="B85" s="41"/>
      <c r="C85" s="206" t="s">
        <v>80</v>
      </c>
      <c r="D85" s="206" t="s">
        <v>136</v>
      </c>
      <c r="E85" s="207" t="s">
        <v>532</v>
      </c>
      <c r="F85" s="208" t="s">
        <v>533</v>
      </c>
      <c r="G85" s="209" t="s">
        <v>152</v>
      </c>
      <c r="H85" s="210">
        <v>6</v>
      </c>
      <c r="I85" s="211"/>
      <c r="J85" s="212">
        <f>ROUND(I85*H85,2)</f>
        <v>0</v>
      </c>
      <c r="K85" s="208" t="s">
        <v>153</v>
      </c>
      <c r="L85" s="46"/>
      <c r="M85" s="213" t="s">
        <v>19</v>
      </c>
      <c r="N85" s="214" t="s">
        <v>43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140</v>
      </c>
      <c r="AT85" s="217" t="s">
        <v>136</v>
      </c>
      <c r="AU85" s="217" t="s">
        <v>82</v>
      </c>
      <c r="AY85" s="19" t="s">
        <v>133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80</v>
      </c>
      <c r="BK85" s="218">
        <f>ROUND(I85*H85,2)</f>
        <v>0</v>
      </c>
      <c r="BL85" s="19" t="s">
        <v>140</v>
      </c>
      <c r="BM85" s="217" t="s">
        <v>624</v>
      </c>
    </row>
    <row r="86" s="2" customFormat="1">
      <c r="A86" s="40"/>
      <c r="B86" s="41"/>
      <c r="C86" s="42"/>
      <c r="D86" s="219" t="s">
        <v>142</v>
      </c>
      <c r="E86" s="42"/>
      <c r="F86" s="220" t="s">
        <v>535</v>
      </c>
      <c r="G86" s="42"/>
      <c r="H86" s="42"/>
      <c r="I86" s="221"/>
      <c r="J86" s="42"/>
      <c r="K86" s="42"/>
      <c r="L86" s="46"/>
      <c r="M86" s="222"/>
      <c r="N86" s="223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142</v>
      </c>
      <c r="AU86" s="19" t="s">
        <v>82</v>
      </c>
    </row>
    <row r="87" s="13" customFormat="1">
      <c r="A87" s="13"/>
      <c r="B87" s="224"/>
      <c r="C87" s="225"/>
      <c r="D87" s="219" t="s">
        <v>144</v>
      </c>
      <c r="E87" s="226" t="s">
        <v>19</v>
      </c>
      <c r="F87" s="227" t="s">
        <v>625</v>
      </c>
      <c r="G87" s="225"/>
      <c r="H87" s="226" t="s">
        <v>19</v>
      </c>
      <c r="I87" s="228"/>
      <c r="J87" s="225"/>
      <c r="K87" s="225"/>
      <c r="L87" s="229"/>
      <c r="M87" s="230"/>
      <c r="N87" s="231"/>
      <c r="O87" s="231"/>
      <c r="P87" s="231"/>
      <c r="Q87" s="231"/>
      <c r="R87" s="231"/>
      <c r="S87" s="231"/>
      <c r="T87" s="232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3" t="s">
        <v>144</v>
      </c>
      <c r="AU87" s="233" t="s">
        <v>82</v>
      </c>
      <c r="AV87" s="13" t="s">
        <v>80</v>
      </c>
      <c r="AW87" s="13" t="s">
        <v>33</v>
      </c>
      <c r="AX87" s="13" t="s">
        <v>72</v>
      </c>
      <c r="AY87" s="233" t="s">
        <v>133</v>
      </c>
    </row>
    <row r="88" s="14" customFormat="1">
      <c r="A88" s="14"/>
      <c r="B88" s="234"/>
      <c r="C88" s="235"/>
      <c r="D88" s="219" t="s">
        <v>144</v>
      </c>
      <c r="E88" s="236" t="s">
        <v>19</v>
      </c>
      <c r="F88" s="237" t="s">
        <v>80</v>
      </c>
      <c r="G88" s="235"/>
      <c r="H88" s="238">
        <v>1</v>
      </c>
      <c r="I88" s="239"/>
      <c r="J88" s="235"/>
      <c r="K88" s="235"/>
      <c r="L88" s="240"/>
      <c r="M88" s="241"/>
      <c r="N88" s="242"/>
      <c r="O88" s="242"/>
      <c r="P88" s="242"/>
      <c r="Q88" s="242"/>
      <c r="R88" s="242"/>
      <c r="S88" s="242"/>
      <c r="T88" s="243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44" t="s">
        <v>144</v>
      </c>
      <c r="AU88" s="244" t="s">
        <v>82</v>
      </c>
      <c r="AV88" s="14" t="s">
        <v>82</v>
      </c>
      <c r="AW88" s="14" t="s">
        <v>33</v>
      </c>
      <c r="AX88" s="14" t="s">
        <v>72</v>
      </c>
      <c r="AY88" s="244" t="s">
        <v>133</v>
      </c>
    </row>
    <row r="89" s="13" customFormat="1">
      <c r="A89" s="13"/>
      <c r="B89" s="224"/>
      <c r="C89" s="225"/>
      <c r="D89" s="219" t="s">
        <v>144</v>
      </c>
      <c r="E89" s="226" t="s">
        <v>19</v>
      </c>
      <c r="F89" s="227" t="s">
        <v>626</v>
      </c>
      <c r="G89" s="225"/>
      <c r="H89" s="226" t="s">
        <v>19</v>
      </c>
      <c r="I89" s="228"/>
      <c r="J89" s="225"/>
      <c r="K89" s="225"/>
      <c r="L89" s="229"/>
      <c r="M89" s="230"/>
      <c r="N89" s="231"/>
      <c r="O89" s="231"/>
      <c r="P89" s="231"/>
      <c r="Q89" s="231"/>
      <c r="R89" s="231"/>
      <c r="S89" s="231"/>
      <c r="T89" s="232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3" t="s">
        <v>144</v>
      </c>
      <c r="AU89" s="233" t="s">
        <v>82</v>
      </c>
      <c r="AV89" s="13" t="s">
        <v>80</v>
      </c>
      <c r="AW89" s="13" t="s">
        <v>33</v>
      </c>
      <c r="AX89" s="13" t="s">
        <v>72</v>
      </c>
      <c r="AY89" s="233" t="s">
        <v>133</v>
      </c>
    </row>
    <row r="90" s="14" customFormat="1">
      <c r="A90" s="14"/>
      <c r="B90" s="234"/>
      <c r="C90" s="235"/>
      <c r="D90" s="219" t="s">
        <v>144</v>
      </c>
      <c r="E90" s="236" t="s">
        <v>19</v>
      </c>
      <c r="F90" s="237" t="s">
        <v>80</v>
      </c>
      <c r="G90" s="235"/>
      <c r="H90" s="238">
        <v>1</v>
      </c>
      <c r="I90" s="239"/>
      <c r="J90" s="235"/>
      <c r="K90" s="235"/>
      <c r="L90" s="240"/>
      <c r="M90" s="241"/>
      <c r="N90" s="242"/>
      <c r="O90" s="242"/>
      <c r="P90" s="242"/>
      <c r="Q90" s="242"/>
      <c r="R90" s="242"/>
      <c r="S90" s="242"/>
      <c r="T90" s="243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4" t="s">
        <v>144</v>
      </c>
      <c r="AU90" s="244" t="s">
        <v>82</v>
      </c>
      <c r="AV90" s="14" t="s">
        <v>82</v>
      </c>
      <c r="AW90" s="14" t="s">
        <v>33</v>
      </c>
      <c r="AX90" s="14" t="s">
        <v>72</v>
      </c>
      <c r="AY90" s="244" t="s">
        <v>133</v>
      </c>
    </row>
    <row r="91" s="16" customFormat="1">
      <c r="A91" s="16"/>
      <c r="B91" s="259"/>
      <c r="C91" s="260"/>
      <c r="D91" s="219" t="s">
        <v>144</v>
      </c>
      <c r="E91" s="261" t="s">
        <v>19</v>
      </c>
      <c r="F91" s="262" t="s">
        <v>627</v>
      </c>
      <c r="G91" s="260"/>
      <c r="H91" s="263">
        <v>2</v>
      </c>
      <c r="I91" s="264"/>
      <c r="J91" s="260"/>
      <c r="K91" s="260"/>
      <c r="L91" s="265"/>
      <c r="M91" s="266"/>
      <c r="N91" s="267"/>
      <c r="O91" s="267"/>
      <c r="P91" s="267"/>
      <c r="Q91" s="267"/>
      <c r="R91" s="267"/>
      <c r="S91" s="267"/>
      <c r="T91" s="268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T91" s="269" t="s">
        <v>144</v>
      </c>
      <c r="AU91" s="269" t="s">
        <v>82</v>
      </c>
      <c r="AV91" s="16" t="s">
        <v>160</v>
      </c>
      <c r="AW91" s="16" t="s">
        <v>33</v>
      </c>
      <c r="AX91" s="16" t="s">
        <v>72</v>
      </c>
      <c r="AY91" s="269" t="s">
        <v>133</v>
      </c>
    </row>
    <row r="92" s="13" customFormat="1">
      <c r="A92" s="13"/>
      <c r="B92" s="224"/>
      <c r="C92" s="225"/>
      <c r="D92" s="219" t="s">
        <v>144</v>
      </c>
      <c r="E92" s="226" t="s">
        <v>19</v>
      </c>
      <c r="F92" s="227" t="s">
        <v>628</v>
      </c>
      <c r="G92" s="225"/>
      <c r="H92" s="226" t="s">
        <v>19</v>
      </c>
      <c r="I92" s="228"/>
      <c r="J92" s="225"/>
      <c r="K92" s="225"/>
      <c r="L92" s="229"/>
      <c r="M92" s="230"/>
      <c r="N92" s="231"/>
      <c r="O92" s="231"/>
      <c r="P92" s="231"/>
      <c r="Q92" s="231"/>
      <c r="R92" s="231"/>
      <c r="S92" s="231"/>
      <c r="T92" s="232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3" t="s">
        <v>144</v>
      </c>
      <c r="AU92" s="233" t="s">
        <v>82</v>
      </c>
      <c r="AV92" s="13" t="s">
        <v>80</v>
      </c>
      <c r="AW92" s="13" t="s">
        <v>33</v>
      </c>
      <c r="AX92" s="13" t="s">
        <v>72</v>
      </c>
      <c r="AY92" s="233" t="s">
        <v>133</v>
      </c>
    </row>
    <row r="93" s="14" customFormat="1">
      <c r="A93" s="14"/>
      <c r="B93" s="234"/>
      <c r="C93" s="235"/>
      <c r="D93" s="219" t="s">
        <v>144</v>
      </c>
      <c r="E93" s="236" t="s">
        <v>19</v>
      </c>
      <c r="F93" s="237" t="s">
        <v>160</v>
      </c>
      <c r="G93" s="235"/>
      <c r="H93" s="238">
        <v>3</v>
      </c>
      <c r="I93" s="239"/>
      <c r="J93" s="235"/>
      <c r="K93" s="235"/>
      <c r="L93" s="240"/>
      <c r="M93" s="241"/>
      <c r="N93" s="242"/>
      <c r="O93" s="242"/>
      <c r="P93" s="242"/>
      <c r="Q93" s="242"/>
      <c r="R93" s="242"/>
      <c r="S93" s="242"/>
      <c r="T93" s="243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4" t="s">
        <v>144</v>
      </c>
      <c r="AU93" s="244" t="s">
        <v>82</v>
      </c>
      <c r="AV93" s="14" t="s">
        <v>82</v>
      </c>
      <c r="AW93" s="14" t="s">
        <v>33</v>
      </c>
      <c r="AX93" s="14" t="s">
        <v>72</v>
      </c>
      <c r="AY93" s="244" t="s">
        <v>133</v>
      </c>
    </row>
    <row r="94" s="16" customFormat="1">
      <c r="A94" s="16"/>
      <c r="B94" s="259"/>
      <c r="C94" s="260"/>
      <c r="D94" s="219" t="s">
        <v>144</v>
      </c>
      <c r="E94" s="261" t="s">
        <v>19</v>
      </c>
      <c r="F94" s="262" t="s">
        <v>627</v>
      </c>
      <c r="G94" s="260"/>
      <c r="H94" s="263">
        <v>3</v>
      </c>
      <c r="I94" s="264"/>
      <c r="J94" s="260"/>
      <c r="K94" s="260"/>
      <c r="L94" s="265"/>
      <c r="M94" s="266"/>
      <c r="N94" s="267"/>
      <c r="O94" s="267"/>
      <c r="P94" s="267"/>
      <c r="Q94" s="267"/>
      <c r="R94" s="267"/>
      <c r="S94" s="267"/>
      <c r="T94" s="268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T94" s="269" t="s">
        <v>144</v>
      </c>
      <c r="AU94" s="269" t="s">
        <v>82</v>
      </c>
      <c r="AV94" s="16" t="s">
        <v>160</v>
      </c>
      <c r="AW94" s="16" t="s">
        <v>33</v>
      </c>
      <c r="AX94" s="16" t="s">
        <v>72</v>
      </c>
      <c r="AY94" s="269" t="s">
        <v>133</v>
      </c>
    </row>
    <row r="95" s="13" customFormat="1">
      <c r="A95" s="13"/>
      <c r="B95" s="224"/>
      <c r="C95" s="225"/>
      <c r="D95" s="219" t="s">
        <v>144</v>
      </c>
      <c r="E95" s="226" t="s">
        <v>19</v>
      </c>
      <c r="F95" s="227" t="s">
        <v>629</v>
      </c>
      <c r="G95" s="225"/>
      <c r="H95" s="226" t="s">
        <v>19</v>
      </c>
      <c r="I95" s="228"/>
      <c r="J95" s="225"/>
      <c r="K95" s="225"/>
      <c r="L95" s="229"/>
      <c r="M95" s="230"/>
      <c r="N95" s="231"/>
      <c r="O95" s="231"/>
      <c r="P95" s="231"/>
      <c r="Q95" s="231"/>
      <c r="R95" s="231"/>
      <c r="S95" s="231"/>
      <c r="T95" s="23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3" t="s">
        <v>144</v>
      </c>
      <c r="AU95" s="233" t="s">
        <v>82</v>
      </c>
      <c r="AV95" s="13" t="s">
        <v>80</v>
      </c>
      <c r="AW95" s="13" t="s">
        <v>33</v>
      </c>
      <c r="AX95" s="13" t="s">
        <v>72</v>
      </c>
      <c r="AY95" s="233" t="s">
        <v>133</v>
      </c>
    </row>
    <row r="96" s="14" customFormat="1">
      <c r="A96" s="14"/>
      <c r="B96" s="234"/>
      <c r="C96" s="235"/>
      <c r="D96" s="219" t="s">
        <v>144</v>
      </c>
      <c r="E96" s="236" t="s">
        <v>19</v>
      </c>
      <c r="F96" s="237" t="s">
        <v>80</v>
      </c>
      <c r="G96" s="235"/>
      <c r="H96" s="238">
        <v>1</v>
      </c>
      <c r="I96" s="239"/>
      <c r="J96" s="235"/>
      <c r="K96" s="235"/>
      <c r="L96" s="240"/>
      <c r="M96" s="241"/>
      <c r="N96" s="242"/>
      <c r="O96" s="242"/>
      <c r="P96" s="242"/>
      <c r="Q96" s="242"/>
      <c r="R96" s="242"/>
      <c r="S96" s="242"/>
      <c r="T96" s="243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4" t="s">
        <v>144</v>
      </c>
      <c r="AU96" s="244" t="s">
        <v>82</v>
      </c>
      <c r="AV96" s="14" t="s">
        <v>82</v>
      </c>
      <c r="AW96" s="14" t="s">
        <v>33</v>
      </c>
      <c r="AX96" s="14" t="s">
        <v>72</v>
      </c>
      <c r="AY96" s="244" t="s">
        <v>133</v>
      </c>
    </row>
    <row r="97" s="16" customFormat="1">
      <c r="A97" s="16"/>
      <c r="B97" s="259"/>
      <c r="C97" s="260"/>
      <c r="D97" s="219" t="s">
        <v>144</v>
      </c>
      <c r="E97" s="261" t="s">
        <v>19</v>
      </c>
      <c r="F97" s="262" t="s">
        <v>627</v>
      </c>
      <c r="G97" s="260"/>
      <c r="H97" s="263">
        <v>1</v>
      </c>
      <c r="I97" s="264"/>
      <c r="J97" s="260"/>
      <c r="K97" s="260"/>
      <c r="L97" s="265"/>
      <c r="M97" s="266"/>
      <c r="N97" s="267"/>
      <c r="O97" s="267"/>
      <c r="P97" s="267"/>
      <c r="Q97" s="267"/>
      <c r="R97" s="267"/>
      <c r="S97" s="267"/>
      <c r="T97" s="268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T97" s="269" t="s">
        <v>144</v>
      </c>
      <c r="AU97" s="269" t="s">
        <v>82</v>
      </c>
      <c r="AV97" s="16" t="s">
        <v>160</v>
      </c>
      <c r="AW97" s="16" t="s">
        <v>33</v>
      </c>
      <c r="AX97" s="16" t="s">
        <v>72</v>
      </c>
      <c r="AY97" s="269" t="s">
        <v>133</v>
      </c>
    </row>
    <row r="98" s="15" customFormat="1">
      <c r="A98" s="15"/>
      <c r="B98" s="245"/>
      <c r="C98" s="246"/>
      <c r="D98" s="219" t="s">
        <v>144</v>
      </c>
      <c r="E98" s="247" t="s">
        <v>19</v>
      </c>
      <c r="F98" s="248" t="s">
        <v>149</v>
      </c>
      <c r="G98" s="246"/>
      <c r="H98" s="249">
        <v>6</v>
      </c>
      <c r="I98" s="250"/>
      <c r="J98" s="246"/>
      <c r="K98" s="246"/>
      <c r="L98" s="251"/>
      <c r="M98" s="252"/>
      <c r="N98" s="253"/>
      <c r="O98" s="253"/>
      <c r="P98" s="253"/>
      <c r="Q98" s="253"/>
      <c r="R98" s="253"/>
      <c r="S98" s="253"/>
      <c r="T98" s="254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5" t="s">
        <v>144</v>
      </c>
      <c r="AU98" s="255" t="s">
        <v>82</v>
      </c>
      <c r="AV98" s="15" t="s">
        <v>140</v>
      </c>
      <c r="AW98" s="15" t="s">
        <v>33</v>
      </c>
      <c r="AX98" s="15" t="s">
        <v>80</v>
      </c>
      <c r="AY98" s="255" t="s">
        <v>133</v>
      </c>
    </row>
    <row r="99" s="2" customFormat="1" ht="16.5" customHeight="1">
      <c r="A99" s="40"/>
      <c r="B99" s="41"/>
      <c r="C99" s="206" t="s">
        <v>82</v>
      </c>
      <c r="D99" s="206" t="s">
        <v>136</v>
      </c>
      <c r="E99" s="207" t="s">
        <v>630</v>
      </c>
      <c r="F99" s="208" t="s">
        <v>631</v>
      </c>
      <c r="G99" s="209" t="s">
        <v>152</v>
      </c>
      <c r="H99" s="210">
        <v>6</v>
      </c>
      <c r="I99" s="211"/>
      <c r="J99" s="212">
        <f>ROUND(I99*H99,2)</f>
        <v>0</v>
      </c>
      <c r="K99" s="208" t="s">
        <v>153</v>
      </c>
      <c r="L99" s="46"/>
      <c r="M99" s="213" t="s">
        <v>19</v>
      </c>
      <c r="N99" s="214" t="s">
        <v>43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140</v>
      </c>
      <c r="AT99" s="217" t="s">
        <v>136</v>
      </c>
      <c r="AU99" s="217" t="s">
        <v>82</v>
      </c>
      <c r="AY99" s="19" t="s">
        <v>133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80</v>
      </c>
      <c r="BK99" s="218">
        <f>ROUND(I99*H99,2)</f>
        <v>0</v>
      </c>
      <c r="BL99" s="19" t="s">
        <v>140</v>
      </c>
      <c r="BM99" s="217" t="s">
        <v>632</v>
      </c>
    </row>
    <row r="100" s="2" customFormat="1">
      <c r="A100" s="40"/>
      <c r="B100" s="41"/>
      <c r="C100" s="42"/>
      <c r="D100" s="219" t="s">
        <v>142</v>
      </c>
      <c r="E100" s="42"/>
      <c r="F100" s="220" t="s">
        <v>633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142</v>
      </c>
      <c r="AU100" s="19" t="s">
        <v>82</v>
      </c>
    </row>
    <row r="101" s="13" customFormat="1">
      <c r="A101" s="13"/>
      <c r="B101" s="224"/>
      <c r="C101" s="225"/>
      <c r="D101" s="219" t="s">
        <v>144</v>
      </c>
      <c r="E101" s="226" t="s">
        <v>19</v>
      </c>
      <c r="F101" s="227" t="s">
        <v>625</v>
      </c>
      <c r="G101" s="225"/>
      <c r="H101" s="226" t="s">
        <v>19</v>
      </c>
      <c r="I101" s="228"/>
      <c r="J101" s="225"/>
      <c r="K101" s="225"/>
      <c r="L101" s="229"/>
      <c r="M101" s="230"/>
      <c r="N101" s="231"/>
      <c r="O101" s="231"/>
      <c r="P101" s="231"/>
      <c r="Q101" s="231"/>
      <c r="R101" s="231"/>
      <c r="S101" s="231"/>
      <c r="T101" s="23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3" t="s">
        <v>144</v>
      </c>
      <c r="AU101" s="233" t="s">
        <v>82</v>
      </c>
      <c r="AV101" s="13" t="s">
        <v>80</v>
      </c>
      <c r="AW101" s="13" t="s">
        <v>33</v>
      </c>
      <c r="AX101" s="13" t="s">
        <v>72</v>
      </c>
      <c r="AY101" s="233" t="s">
        <v>133</v>
      </c>
    </row>
    <row r="102" s="14" customFormat="1">
      <c r="A102" s="14"/>
      <c r="B102" s="234"/>
      <c r="C102" s="235"/>
      <c r="D102" s="219" t="s">
        <v>144</v>
      </c>
      <c r="E102" s="236" t="s">
        <v>19</v>
      </c>
      <c r="F102" s="237" t="s">
        <v>80</v>
      </c>
      <c r="G102" s="235"/>
      <c r="H102" s="238">
        <v>1</v>
      </c>
      <c r="I102" s="239"/>
      <c r="J102" s="235"/>
      <c r="K102" s="235"/>
      <c r="L102" s="240"/>
      <c r="M102" s="241"/>
      <c r="N102" s="242"/>
      <c r="O102" s="242"/>
      <c r="P102" s="242"/>
      <c r="Q102" s="242"/>
      <c r="R102" s="242"/>
      <c r="S102" s="242"/>
      <c r="T102" s="24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4" t="s">
        <v>144</v>
      </c>
      <c r="AU102" s="244" t="s">
        <v>82</v>
      </c>
      <c r="AV102" s="14" t="s">
        <v>82</v>
      </c>
      <c r="AW102" s="14" t="s">
        <v>33</v>
      </c>
      <c r="AX102" s="14" t="s">
        <v>72</v>
      </c>
      <c r="AY102" s="244" t="s">
        <v>133</v>
      </c>
    </row>
    <row r="103" s="13" customFormat="1">
      <c r="A103" s="13"/>
      <c r="B103" s="224"/>
      <c r="C103" s="225"/>
      <c r="D103" s="219" t="s">
        <v>144</v>
      </c>
      <c r="E103" s="226" t="s">
        <v>19</v>
      </c>
      <c r="F103" s="227" t="s">
        <v>626</v>
      </c>
      <c r="G103" s="225"/>
      <c r="H103" s="226" t="s">
        <v>19</v>
      </c>
      <c r="I103" s="228"/>
      <c r="J103" s="225"/>
      <c r="K103" s="225"/>
      <c r="L103" s="229"/>
      <c r="M103" s="230"/>
      <c r="N103" s="231"/>
      <c r="O103" s="231"/>
      <c r="P103" s="231"/>
      <c r="Q103" s="231"/>
      <c r="R103" s="231"/>
      <c r="S103" s="231"/>
      <c r="T103" s="23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3" t="s">
        <v>144</v>
      </c>
      <c r="AU103" s="233" t="s">
        <v>82</v>
      </c>
      <c r="AV103" s="13" t="s">
        <v>80</v>
      </c>
      <c r="AW103" s="13" t="s">
        <v>33</v>
      </c>
      <c r="AX103" s="13" t="s">
        <v>72</v>
      </c>
      <c r="AY103" s="233" t="s">
        <v>133</v>
      </c>
    </row>
    <row r="104" s="14" customFormat="1">
      <c r="A104" s="14"/>
      <c r="B104" s="234"/>
      <c r="C104" s="235"/>
      <c r="D104" s="219" t="s">
        <v>144</v>
      </c>
      <c r="E104" s="236" t="s">
        <v>19</v>
      </c>
      <c r="F104" s="237" t="s">
        <v>80</v>
      </c>
      <c r="G104" s="235"/>
      <c r="H104" s="238">
        <v>1</v>
      </c>
      <c r="I104" s="239"/>
      <c r="J104" s="235"/>
      <c r="K104" s="235"/>
      <c r="L104" s="240"/>
      <c r="M104" s="241"/>
      <c r="N104" s="242"/>
      <c r="O104" s="242"/>
      <c r="P104" s="242"/>
      <c r="Q104" s="242"/>
      <c r="R104" s="242"/>
      <c r="S104" s="242"/>
      <c r="T104" s="24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4" t="s">
        <v>144</v>
      </c>
      <c r="AU104" s="244" t="s">
        <v>82</v>
      </c>
      <c r="AV104" s="14" t="s">
        <v>82</v>
      </c>
      <c r="AW104" s="14" t="s">
        <v>33</v>
      </c>
      <c r="AX104" s="14" t="s">
        <v>72</v>
      </c>
      <c r="AY104" s="244" t="s">
        <v>133</v>
      </c>
    </row>
    <row r="105" s="16" customFormat="1">
      <c r="A105" s="16"/>
      <c r="B105" s="259"/>
      <c r="C105" s="260"/>
      <c r="D105" s="219" t="s">
        <v>144</v>
      </c>
      <c r="E105" s="261" t="s">
        <v>19</v>
      </c>
      <c r="F105" s="262" t="s">
        <v>627</v>
      </c>
      <c r="G105" s="260"/>
      <c r="H105" s="263">
        <v>2</v>
      </c>
      <c r="I105" s="264"/>
      <c r="J105" s="260"/>
      <c r="K105" s="260"/>
      <c r="L105" s="265"/>
      <c r="M105" s="266"/>
      <c r="N105" s="267"/>
      <c r="O105" s="267"/>
      <c r="P105" s="267"/>
      <c r="Q105" s="267"/>
      <c r="R105" s="267"/>
      <c r="S105" s="267"/>
      <c r="T105" s="268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T105" s="269" t="s">
        <v>144</v>
      </c>
      <c r="AU105" s="269" t="s">
        <v>82</v>
      </c>
      <c r="AV105" s="16" t="s">
        <v>160</v>
      </c>
      <c r="AW105" s="16" t="s">
        <v>33</v>
      </c>
      <c r="AX105" s="16" t="s">
        <v>72</v>
      </c>
      <c r="AY105" s="269" t="s">
        <v>133</v>
      </c>
    </row>
    <row r="106" s="13" customFormat="1">
      <c r="A106" s="13"/>
      <c r="B106" s="224"/>
      <c r="C106" s="225"/>
      <c r="D106" s="219" t="s">
        <v>144</v>
      </c>
      <c r="E106" s="226" t="s">
        <v>19</v>
      </c>
      <c r="F106" s="227" t="s">
        <v>628</v>
      </c>
      <c r="G106" s="225"/>
      <c r="H106" s="226" t="s">
        <v>19</v>
      </c>
      <c r="I106" s="228"/>
      <c r="J106" s="225"/>
      <c r="K106" s="225"/>
      <c r="L106" s="229"/>
      <c r="M106" s="230"/>
      <c r="N106" s="231"/>
      <c r="O106" s="231"/>
      <c r="P106" s="231"/>
      <c r="Q106" s="231"/>
      <c r="R106" s="231"/>
      <c r="S106" s="231"/>
      <c r="T106" s="23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3" t="s">
        <v>144</v>
      </c>
      <c r="AU106" s="233" t="s">
        <v>82</v>
      </c>
      <c r="AV106" s="13" t="s">
        <v>80</v>
      </c>
      <c r="AW106" s="13" t="s">
        <v>33</v>
      </c>
      <c r="AX106" s="13" t="s">
        <v>72</v>
      </c>
      <c r="AY106" s="233" t="s">
        <v>133</v>
      </c>
    </row>
    <row r="107" s="14" customFormat="1">
      <c r="A107" s="14"/>
      <c r="B107" s="234"/>
      <c r="C107" s="235"/>
      <c r="D107" s="219" t="s">
        <v>144</v>
      </c>
      <c r="E107" s="236" t="s">
        <v>19</v>
      </c>
      <c r="F107" s="237" t="s">
        <v>160</v>
      </c>
      <c r="G107" s="235"/>
      <c r="H107" s="238">
        <v>3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4" t="s">
        <v>144</v>
      </c>
      <c r="AU107" s="244" t="s">
        <v>82</v>
      </c>
      <c r="AV107" s="14" t="s">
        <v>82</v>
      </c>
      <c r="AW107" s="14" t="s">
        <v>33</v>
      </c>
      <c r="AX107" s="14" t="s">
        <v>72</v>
      </c>
      <c r="AY107" s="244" t="s">
        <v>133</v>
      </c>
    </row>
    <row r="108" s="16" customFormat="1">
      <c r="A108" s="16"/>
      <c r="B108" s="259"/>
      <c r="C108" s="260"/>
      <c r="D108" s="219" t="s">
        <v>144</v>
      </c>
      <c r="E108" s="261" t="s">
        <v>19</v>
      </c>
      <c r="F108" s="262" t="s">
        <v>627</v>
      </c>
      <c r="G108" s="260"/>
      <c r="H108" s="263">
        <v>3</v>
      </c>
      <c r="I108" s="264"/>
      <c r="J108" s="260"/>
      <c r="K108" s="260"/>
      <c r="L108" s="265"/>
      <c r="M108" s="266"/>
      <c r="N108" s="267"/>
      <c r="O108" s="267"/>
      <c r="P108" s="267"/>
      <c r="Q108" s="267"/>
      <c r="R108" s="267"/>
      <c r="S108" s="267"/>
      <c r="T108" s="268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T108" s="269" t="s">
        <v>144</v>
      </c>
      <c r="AU108" s="269" t="s">
        <v>82</v>
      </c>
      <c r="AV108" s="16" t="s">
        <v>160</v>
      </c>
      <c r="AW108" s="16" t="s">
        <v>33</v>
      </c>
      <c r="AX108" s="16" t="s">
        <v>72</v>
      </c>
      <c r="AY108" s="269" t="s">
        <v>133</v>
      </c>
    </row>
    <row r="109" s="13" customFormat="1">
      <c r="A109" s="13"/>
      <c r="B109" s="224"/>
      <c r="C109" s="225"/>
      <c r="D109" s="219" t="s">
        <v>144</v>
      </c>
      <c r="E109" s="226" t="s">
        <v>19</v>
      </c>
      <c r="F109" s="227" t="s">
        <v>629</v>
      </c>
      <c r="G109" s="225"/>
      <c r="H109" s="226" t="s">
        <v>19</v>
      </c>
      <c r="I109" s="228"/>
      <c r="J109" s="225"/>
      <c r="K109" s="225"/>
      <c r="L109" s="229"/>
      <c r="M109" s="230"/>
      <c r="N109" s="231"/>
      <c r="O109" s="231"/>
      <c r="P109" s="231"/>
      <c r="Q109" s="231"/>
      <c r="R109" s="231"/>
      <c r="S109" s="231"/>
      <c r="T109" s="23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3" t="s">
        <v>144</v>
      </c>
      <c r="AU109" s="233" t="s">
        <v>82</v>
      </c>
      <c r="AV109" s="13" t="s">
        <v>80</v>
      </c>
      <c r="AW109" s="13" t="s">
        <v>33</v>
      </c>
      <c r="AX109" s="13" t="s">
        <v>72</v>
      </c>
      <c r="AY109" s="233" t="s">
        <v>133</v>
      </c>
    </row>
    <row r="110" s="14" customFormat="1">
      <c r="A110" s="14"/>
      <c r="B110" s="234"/>
      <c r="C110" s="235"/>
      <c r="D110" s="219" t="s">
        <v>144</v>
      </c>
      <c r="E110" s="236" t="s">
        <v>19</v>
      </c>
      <c r="F110" s="237" t="s">
        <v>80</v>
      </c>
      <c r="G110" s="235"/>
      <c r="H110" s="238">
        <v>1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4" t="s">
        <v>144</v>
      </c>
      <c r="AU110" s="244" t="s">
        <v>82</v>
      </c>
      <c r="AV110" s="14" t="s">
        <v>82</v>
      </c>
      <c r="AW110" s="14" t="s">
        <v>33</v>
      </c>
      <c r="AX110" s="14" t="s">
        <v>72</v>
      </c>
      <c r="AY110" s="244" t="s">
        <v>133</v>
      </c>
    </row>
    <row r="111" s="16" customFormat="1">
      <c r="A111" s="16"/>
      <c r="B111" s="259"/>
      <c r="C111" s="260"/>
      <c r="D111" s="219" t="s">
        <v>144</v>
      </c>
      <c r="E111" s="261" t="s">
        <v>19</v>
      </c>
      <c r="F111" s="262" t="s">
        <v>627</v>
      </c>
      <c r="G111" s="260"/>
      <c r="H111" s="263">
        <v>1</v>
      </c>
      <c r="I111" s="264"/>
      <c r="J111" s="260"/>
      <c r="K111" s="260"/>
      <c r="L111" s="265"/>
      <c r="M111" s="266"/>
      <c r="N111" s="267"/>
      <c r="O111" s="267"/>
      <c r="P111" s="267"/>
      <c r="Q111" s="267"/>
      <c r="R111" s="267"/>
      <c r="S111" s="267"/>
      <c r="T111" s="268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T111" s="269" t="s">
        <v>144</v>
      </c>
      <c r="AU111" s="269" t="s">
        <v>82</v>
      </c>
      <c r="AV111" s="16" t="s">
        <v>160</v>
      </c>
      <c r="AW111" s="16" t="s">
        <v>33</v>
      </c>
      <c r="AX111" s="16" t="s">
        <v>72</v>
      </c>
      <c r="AY111" s="269" t="s">
        <v>133</v>
      </c>
    </row>
    <row r="112" s="15" customFormat="1">
      <c r="A112" s="15"/>
      <c r="B112" s="245"/>
      <c r="C112" s="246"/>
      <c r="D112" s="219" t="s">
        <v>144</v>
      </c>
      <c r="E112" s="247" t="s">
        <v>19</v>
      </c>
      <c r="F112" s="248" t="s">
        <v>149</v>
      </c>
      <c r="G112" s="246"/>
      <c r="H112" s="249">
        <v>6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5" t="s">
        <v>144</v>
      </c>
      <c r="AU112" s="255" t="s">
        <v>82</v>
      </c>
      <c r="AV112" s="15" t="s">
        <v>140</v>
      </c>
      <c r="AW112" s="15" t="s">
        <v>33</v>
      </c>
      <c r="AX112" s="15" t="s">
        <v>80</v>
      </c>
      <c r="AY112" s="255" t="s">
        <v>133</v>
      </c>
    </row>
    <row r="113" s="2" customFormat="1" ht="16.5" customHeight="1">
      <c r="A113" s="40"/>
      <c r="B113" s="41"/>
      <c r="C113" s="206" t="s">
        <v>160</v>
      </c>
      <c r="D113" s="206" t="s">
        <v>136</v>
      </c>
      <c r="E113" s="207" t="s">
        <v>634</v>
      </c>
      <c r="F113" s="208" t="s">
        <v>635</v>
      </c>
      <c r="G113" s="209" t="s">
        <v>152</v>
      </c>
      <c r="H113" s="210">
        <v>125</v>
      </c>
      <c r="I113" s="211"/>
      <c r="J113" s="212">
        <f>ROUND(I113*H113,2)</f>
        <v>0</v>
      </c>
      <c r="K113" s="208" t="s">
        <v>153</v>
      </c>
      <c r="L113" s="46"/>
      <c r="M113" s="213" t="s">
        <v>19</v>
      </c>
      <c r="N113" s="214" t="s">
        <v>43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140</v>
      </c>
      <c r="AT113" s="217" t="s">
        <v>136</v>
      </c>
      <c r="AU113" s="217" t="s">
        <v>82</v>
      </c>
      <c r="AY113" s="19" t="s">
        <v>133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80</v>
      </c>
      <c r="BK113" s="218">
        <f>ROUND(I113*H113,2)</f>
        <v>0</v>
      </c>
      <c r="BL113" s="19" t="s">
        <v>140</v>
      </c>
      <c r="BM113" s="217" t="s">
        <v>636</v>
      </c>
    </row>
    <row r="114" s="2" customFormat="1">
      <c r="A114" s="40"/>
      <c r="B114" s="41"/>
      <c r="C114" s="42"/>
      <c r="D114" s="219" t="s">
        <v>142</v>
      </c>
      <c r="E114" s="42"/>
      <c r="F114" s="220" t="s">
        <v>635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142</v>
      </c>
      <c r="AU114" s="19" t="s">
        <v>82</v>
      </c>
    </row>
    <row r="115" s="13" customFormat="1">
      <c r="A115" s="13"/>
      <c r="B115" s="224"/>
      <c r="C115" s="225"/>
      <c r="D115" s="219" t="s">
        <v>144</v>
      </c>
      <c r="E115" s="226" t="s">
        <v>19</v>
      </c>
      <c r="F115" s="227" t="s">
        <v>626</v>
      </c>
      <c r="G115" s="225"/>
      <c r="H115" s="226" t="s">
        <v>19</v>
      </c>
      <c r="I115" s="228"/>
      <c r="J115" s="225"/>
      <c r="K115" s="225"/>
      <c r="L115" s="229"/>
      <c r="M115" s="230"/>
      <c r="N115" s="231"/>
      <c r="O115" s="231"/>
      <c r="P115" s="231"/>
      <c r="Q115" s="231"/>
      <c r="R115" s="231"/>
      <c r="S115" s="231"/>
      <c r="T115" s="23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3" t="s">
        <v>144</v>
      </c>
      <c r="AU115" s="233" t="s">
        <v>82</v>
      </c>
      <c r="AV115" s="13" t="s">
        <v>80</v>
      </c>
      <c r="AW115" s="13" t="s">
        <v>33</v>
      </c>
      <c r="AX115" s="13" t="s">
        <v>72</v>
      </c>
      <c r="AY115" s="233" t="s">
        <v>133</v>
      </c>
    </row>
    <row r="116" s="14" customFormat="1">
      <c r="A116" s="14"/>
      <c r="B116" s="234"/>
      <c r="C116" s="235"/>
      <c r="D116" s="219" t="s">
        <v>144</v>
      </c>
      <c r="E116" s="236" t="s">
        <v>19</v>
      </c>
      <c r="F116" s="237" t="s">
        <v>637</v>
      </c>
      <c r="G116" s="235"/>
      <c r="H116" s="238">
        <v>25</v>
      </c>
      <c r="I116" s="239"/>
      <c r="J116" s="235"/>
      <c r="K116" s="235"/>
      <c r="L116" s="240"/>
      <c r="M116" s="241"/>
      <c r="N116" s="242"/>
      <c r="O116" s="242"/>
      <c r="P116" s="242"/>
      <c r="Q116" s="242"/>
      <c r="R116" s="242"/>
      <c r="S116" s="242"/>
      <c r="T116" s="24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4" t="s">
        <v>144</v>
      </c>
      <c r="AU116" s="244" t="s">
        <v>82</v>
      </c>
      <c r="AV116" s="14" t="s">
        <v>82</v>
      </c>
      <c r="AW116" s="14" t="s">
        <v>33</v>
      </c>
      <c r="AX116" s="14" t="s">
        <v>72</v>
      </c>
      <c r="AY116" s="244" t="s">
        <v>133</v>
      </c>
    </row>
    <row r="117" s="13" customFormat="1">
      <c r="A117" s="13"/>
      <c r="B117" s="224"/>
      <c r="C117" s="225"/>
      <c r="D117" s="219" t="s">
        <v>144</v>
      </c>
      <c r="E117" s="226" t="s">
        <v>19</v>
      </c>
      <c r="F117" s="227" t="s">
        <v>628</v>
      </c>
      <c r="G117" s="225"/>
      <c r="H117" s="226" t="s">
        <v>19</v>
      </c>
      <c r="I117" s="228"/>
      <c r="J117" s="225"/>
      <c r="K117" s="225"/>
      <c r="L117" s="229"/>
      <c r="M117" s="230"/>
      <c r="N117" s="231"/>
      <c r="O117" s="231"/>
      <c r="P117" s="231"/>
      <c r="Q117" s="231"/>
      <c r="R117" s="231"/>
      <c r="S117" s="231"/>
      <c r="T117" s="23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3" t="s">
        <v>144</v>
      </c>
      <c r="AU117" s="233" t="s">
        <v>82</v>
      </c>
      <c r="AV117" s="13" t="s">
        <v>80</v>
      </c>
      <c r="AW117" s="13" t="s">
        <v>33</v>
      </c>
      <c r="AX117" s="13" t="s">
        <v>72</v>
      </c>
      <c r="AY117" s="233" t="s">
        <v>133</v>
      </c>
    </row>
    <row r="118" s="14" customFormat="1">
      <c r="A118" s="14"/>
      <c r="B118" s="234"/>
      <c r="C118" s="235"/>
      <c r="D118" s="219" t="s">
        <v>144</v>
      </c>
      <c r="E118" s="236" t="s">
        <v>19</v>
      </c>
      <c r="F118" s="237" t="s">
        <v>638</v>
      </c>
      <c r="G118" s="235"/>
      <c r="H118" s="238">
        <v>75</v>
      </c>
      <c r="I118" s="239"/>
      <c r="J118" s="235"/>
      <c r="K118" s="235"/>
      <c r="L118" s="240"/>
      <c r="M118" s="241"/>
      <c r="N118" s="242"/>
      <c r="O118" s="242"/>
      <c r="P118" s="242"/>
      <c r="Q118" s="242"/>
      <c r="R118" s="242"/>
      <c r="S118" s="242"/>
      <c r="T118" s="24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4" t="s">
        <v>144</v>
      </c>
      <c r="AU118" s="244" t="s">
        <v>82</v>
      </c>
      <c r="AV118" s="14" t="s">
        <v>82</v>
      </c>
      <c r="AW118" s="14" t="s">
        <v>33</v>
      </c>
      <c r="AX118" s="14" t="s">
        <v>72</v>
      </c>
      <c r="AY118" s="244" t="s">
        <v>133</v>
      </c>
    </row>
    <row r="119" s="13" customFormat="1">
      <c r="A119" s="13"/>
      <c r="B119" s="224"/>
      <c r="C119" s="225"/>
      <c r="D119" s="219" t="s">
        <v>144</v>
      </c>
      <c r="E119" s="226" t="s">
        <v>19</v>
      </c>
      <c r="F119" s="227" t="s">
        <v>629</v>
      </c>
      <c r="G119" s="225"/>
      <c r="H119" s="226" t="s">
        <v>19</v>
      </c>
      <c r="I119" s="228"/>
      <c r="J119" s="225"/>
      <c r="K119" s="225"/>
      <c r="L119" s="229"/>
      <c r="M119" s="230"/>
      <c r="N119" s="231"/>
      <c r="O119" s="231"/>
      <c r="P119" s="231"/>
      <c r="Q119" s="231"/>
      <c r="R119" s="231"/>
      <c r="S119" s="231"/>
      <c r="T119" s="23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3" t="s">
        <v>144</v>
      </c>
      <c r="AU119" s="233" t="s">
        <v>82</v>
      </c>
      <c r="AV119" s="13" t="s">
        <v>80</v>
      </c>
      <c r="AW119" s="13" t="s">
        <v>33</v>
      </c>
      <c r="AX119" s="13" t="s">
        <v>72</v>
      </c>
      <c r="AY119" s="233" t="s">
        <v>133</v>
      </c>
    </row>
    <row r="120" s="14" customFormat="1">
      <c r="A120" s="14"/>
      <c r="B120" s="234"/>
      <c r="C120" s="235"/>
      <c r="D120" s="219" t="s">
        <v>144</v>
      </c>
      <c r="E120" s="236" t="s">
        <v>19</v>
      </c>
      <c r="F120" s="237" t="s">
        <v>637</v>
      </c>
      <c r="G120" s="235"/>
      <c r="H120" s="238">
        <v>25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4" t="s">
        <v>144</v>
      </c>
      <c r="AU120" s="244" t="s">
        <v>82</v>
      </c>
      <c r="AV120" s="14" t="s">
        <v>82</v>
      </c>
      <c r="AW120" s="14" t="s">
        <v>33</v>
      </c>
      <c r="AX120" s="14" t="s">
        <v>72</v>
      </c>
      <c r="AY120" s="244" t="s">
        <v>133</v>
      </c>
    </row>
    <row r="121" s="15" customFormat="1">
      <c r="A121" s="15"/>
      <c r="B121" s="245"/>
      <c r="C121" s="246"/>
      <c r="D121" s="219" t="s">
        <v>144</v>
      </c>
      <c r="E121" s="247" t="s">
        <v>19</v>
      </c>
      <c r="F121" s="248" t="s">
        <v>149</v>
      </c>
      <c r="G121" s="246"/>
      <c r="H121" s="249">
        <v>125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5" t="s">
        <v>144</v>
      </c>
      <c r="AU121" s="255" t="s">
        <v>82</v>
      </c>
      <c r="AV121" s="15" t="s">
        <v>140</v>
      </c>
      <c r="AW121" s="15" t="s">
        <v>33</v>
      </c>
      <c r="AX121" s="15" t="s">
        <v>80</v>
      </c>
      <c r="AY121" s="255" t="s">
        <v>133</v>
      </c>
    </row>
    <row r="122" s="2" customFormat="1" ht="16.5" customHeight="1">
      <c r="A122" s="40"/>
      <c r="B122" s="41"/>
      <c r="C122" s="206" t="s">
        <v>140</v>
      </c>
      <c r="D122" s="206" t="s">
        <v>136</v>
      </c>
      <c r="E122" s="207" t="s">
        <v>639</v>
      </c>
      <c r="F122" s="208" t="s">
        <v>640</v>
      </c>
      <c r="G122" s="209" t="s">
        <v>152</v>
      </c>
      <c r="H122" s="210">
        <v>25</v>
      </c>
      <c r="I122" s="211"/>
      <c r="J122" s="212">
        <f>ROUND(I122*H122,2)</f>
        <v>0</v>
      </c>
      <c r="K122" s="208" t="s">
        <v>153</v>
      </c>
      <c r="L122" s="46"/>
      <c r="M122" s="213" t="s">
        <v>19</v>
      </c>
      <c r="N122" s="214" t="s">
        <v>43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140</v>
      </c>
      <c r="AT122" s="217" t="s">
        <v>136</v>
      </c>
      <c r="AU122" s="217" t="s">
        <v>82</v>
      </c>
      <c r="AY122" s="19" t="s">
        <v>133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80</v>
      </c>
      <c r="BK122" s="218">
        <f>ROUND(I122*H122,2)</f>
        <v>0</v>
      </c>
      <c r="BL122" s="19" t="s">
        <v>140</v>
      </c>
      <c r="BM122" s="217" t="s">
        <v>641</v>
      </c>
    </row>
    <row r="123" s="2" customFormat="1">
      <c r="A123" s="40"/>
      <c r="B123" s="41"/>
      <c r="C123" s="42"/>
      <c r="D123" s="219" t="s">
        <v>142</v>
      </c>
      <c r="E123" s="42"/>
      <c r="F123" s="220" t="s">
        <v>642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142</v>
      </c>
      <c r="AU123" s="19" t="s">
        <v>82</v>
      </c>
    </row>
    <row r="124" s="13" customFormat="1">
      <c r="A124" s="13"/>
      <c r="B124" s="224"/>
      <c r="C124" s="225"/>
      <c r="D124" s="219" t="s">
        <v>144</v>
      </c>
      <c r="E124" s="226" t="s">
        <v>19</v>
      </c>
      <c r="F124" s="227" t="s">
        <v>625</v>
      </c>
      <c r="G124" s="225"/>
      <c r="H124" s="226" t="s">
        <v>19</v>
      </c>
      <c r="I124" s="228"/>
      <c r="J124" s="225"/>
      <c r="K124" s="225"/>
      <c r="L124" s="229"/>
      <c r="M124" s="230"/>
      <c r="N124" s="231"/>
      <c r="O124" s="231"/>
      <c r="P124" s="231"/>
      <c r="Q124" s="231"/>
      <c r="R124" s="231"/>
      <c r="S124" s="231"/>
      <c r="T124" s="23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3" t="s">
        <v>144</v>
      </c>
      <c r="AU124" s="233" t="s">
        <v>82</v>
      </c>
      <c r="AV124" s="13" t="s">
        <v>80</v>
      </c>
      <c r="AW124" s="13" t="s">
        <v>33</v>
      </c>
      <c r="AX124" s="13" t="s">
        <v>72</v>
      </c>
      <c r="AY124" s="233" t="s">
        <v>133</v>
      </c>
    </row>
    <row r="125" s="14" customFormat="1">
      <c r="A125" s="14"/>
      <c r="B125" s="234"/>
      <c r="C125" s="235"/>
      <c r="D125" s="219" t="s">
        <v>144</v>
      </c>
      <c r="E125" s="236" t="s">
        <v>19</v>
      </c>
      <c r="F125" s="237" t="s">
        <v>637</v>
      </c>
      <c r="G125" s="235"/>
      <c r="H125" s="238">
        <v>25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4" t="s">
        <v>144</v>
      </c>
      <c r="AU125" s="244" t="s">
        <v>82</v>
      </c>
      <c r="AV125" s="14" t="s">
        <v>82</v>
      </c>
      <c r="AW125" s="14" t="s">
        <v>33</v>
      </c>
      <c r="AX125" s="14" t="s">
        <v>72</v>
      </c>
      <c r="AY125" s="244" t="s">
        <v>133</v>
      </c>
    </row>
    <row r="126" s="15" customFormat="1">
      <c r="A126" s="15"/>
      <c r="B126" s="245"/>
      <c r="C126" s="246"/>
      <c r="D126" s="219" t="s">
        <v>144</v>
      </c>
      <c r="E126" s="247" t="s">
        <v>19</v>
      </c>
      <c r="F126" s="248" t="s">
        <v>149</v>
      </c>
      <c r="G126" s="246"/>
      <c r="H126" s="249">
        <v>25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5" t="s">
        <v>144</v>
      </c>
      <c r="AU126" s="255" t="s">
        <v>82</v>
      </c>
      <c r="AV126" s="15" t="s">
        <v>140</v>
      </c>
      <c r="AW126" s="15" t="s">
        <v>33</v>
      </c>
      <c r="AX126" s="15" t="s">
        <v>80</v>
      </c>
      <c r="AY126" s="255" t="s">
        <v>133</v>
      </c>
    </row>
    <row r="127" s="2" customFormat="1" ht="16.5" customHeight="1">
      <c r="A127" s="40"/>
      <c r="B127" s="41"/>
      <c r="C127" s="206" t="s">
        <v>173</v>
      </c>
      <c r="D127" s="206" t="s">
        <v>136</v>
      </c>
      <c r="E127" s="207" t="s">
        <v>548</v>
      </c>
      <c r="F127" s="208" t="s">
        <v>549</v>
      </c>
      <c r="G127" s="209" t="s">
        <v>152</v>
      </c>
      <c r="H127" s="210">
        <v>5</v>
      </c>
      <c r="I127" s="211"/>
      <c r="J127" s="212">
        <f>ROUND(I127*H127,2)</f>
        <v>0</v>
      </c>
      <c r="K127" s="208" t="s">
        <v>153</v>
      </c>
      <c r="L127" s="46"/>
      <c r="M127" s="213" t="s">
        <v>19</v>
      </c>
      <c r="N127" s="214" t="s">
        <v>43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140</v>
      </c>
      <c r="AT127" s="217" t="s">
        <v>136</v>
      </c>
      <c r="AU127" s="217" t="s">
        <v>82</v>
      </c>
      <c r="AY127" s="19" t="s">
        <v>133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80</v>
      </c>
      <c r="BK127" s="218">
        <f>ROUND(I127*H127,2)</f>
        <v>0</v>
      </c>
      <c r="BL127" s="19" t="s">
        <v>140</v>
      </c>
      <c r="BM127" s="217" t="s">
        <v>643</v>
      </c>
    </row>
    <row r="128" s="2" customFormat="1">
      <c r="A128" s="40"/>
      <c r="B128" s="41"/>
      <c r="C128" s="42"/>
      <c r="D128" s="219" t="s">
        <v>142</v>
      </c>
      <c r="E128" s="42"/>
      <c r="F128" s="220" t="s">
        <v>549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142</v>
      </c>
      <c r="AU128" s="19" t="s">
        <v>82</v>
      </c>
    </row>
    <row r="129" s="13" customFormat="1">
      <c r="A129" s="13"/>
      <c r="B129" s="224"/>
      <c r="C129" s="225"/>
      <c r="D129" s="219" t="s">
        <v>144</v>
      </c>
      <c r="E129" s="226" t="s">
        <v>19</v>
      </c>
      <c r="F129" s="227" t="s">
        <v>626</v>
      </c>
      <c r="G129" s="225"/>
      <c r="H129" s="226" t="s">
        <v>19</v>
      </c>
      <c r="I129" s="228"/>
      <c r="J129" s="225"/>
      <c r="K129" s="225"/>
      <c r="L129" s="229"/>
      <c r="M129" s="230"/>
      <c r="N129" s="231"/>
      <c r="O129" s="231"/>
      <c r="P129" s="231"/>
      <c r="Q129" s="231"/>
      <c r="R129" s="231"/>
      <c r="S129" s="231"/>
      <c r="T129" s="23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3" t="s">
        <v>144</v>
      </c>
      <c r="AU129" s="233" t="s">
        <v>82</v>
      </c>
      <c r="AV129" s="13" t="s">
        <v>80</v>
      </c>
      <c r="AW129" s="13" t="s">
        <v>33</v>
      </c>
      <c r="AX129" s="13" t="s">
        <v>72</v>
      </c>
      <c r="AY129" s="233" t="s">
        <v>133</v>
      </c>
    </row>
    <row r="130" s="14" customFormat="1">
      <c r="A130" s="14"/>
      <c r="B130" s="234"/>
      <c r="C130" s="235"/>
      <c r="D130" s="219" t="s">
        <v>144</v>
      </c>
      <c r="E130" s="236" t="s">
        <v>19</v>
      </c>
      <c r="F130" s="237" t="s">
        <v>80</v>
      </c>
      <c r="G130" s="235"/>
      <c r="H130" s="238">
        <v>1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4" t="s">
        <v>144</v>
      </c>
      <c r="AU130" s="244" t="s">
        <v>82</v>
      </c>
      <c r="AV130" s="14" t="s">
        <v>82</v>
      </c>
      <c r="AW130" s="14" t="s">
        <v>33</v>
      </c>
      <c r="AX130" s="14" t="s">
        <v>72</v>
      </c>
      <c r="AY130" s="244" t="s">
        <v>133</v>
      </c>
    </row>
    <row r="131" s="13" customFormat="1">
      <c r="A131" s="13"/>
      <c r="B131" s="224"/>
      <c r="C131" s="225"/>
      <c r="D131" s="219" t="s">
        <v>144</v>
      </c>
      <c r="E131" s="226" t="s">
        <v>19</v>
      </c>
      <c r="F131" s="227" t="s">
        <v>628</v>
      </c>
      <c r="G131" s="225"/>
      <c r="H131" s="226" t="s">
        <v>19</v>
      </c>
      <c r="I131" s="228"/>
      <c r="J131" s="225"/>
      <c r="K131" s="225"/>
      <c r="L131" s="229"/>
      <c r="M131" s="230"/>
      <c r="N131" s="231"/>
      <c r="O131" s="231"/>
      <c r="P131" s="231"/>
      <c r="Q131" s="231"/>
      <c r="R131" s="231"/>
      <c r="S131" s="231"/>
      <c r="T131" s="23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3" t="s">
        <v>144</v>
      </c>
      <c r="AU131" s="233" t="s">
        <v>82</v>
      </c>
      <c r="AV131" s="13" t="s">
        <v>80</v>
      </c>
      <c r="AW131" s="13" t="s">
        <v>33</v>
      </c>
      <c r="AX131" s="13" t="s">
        <v>72</v>
      </c>
      <c r="AY131" s="233" t="s">
        <v>133</v>
      </c>
    </row>
    <row r="132" s="14" customFormat="1">
      <c r="A132" s="14"/>
      <c r="B132" s="234"/>
      <c r="C132" s="235"/>
      <c r="D132" s="219" t="s">
        <v>144</v>
      </c>
      <c r="E132" s="236" t="s">
        <v>19</v>
      </c>
      <c r="F132" s="237" t="s">
        <v>160</v>
      </c>
      <c r="G132" s="235"/>
      <c r="H132" s="238">
        <v>3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4" t="s">
        <v>144</v>
      </c>
      <c r="AU132" s="244" t="s">
        <v>82</v>
      </c>
      <c r="AV132" s="14" t="s">
        <v>82</v>
      </c>
      <c r="AW132" s="14" t="s">
        <v>33</v>
      </c>
      <c r="AX132" s="14" t="s">
        <v>72</v>
      </c>
      <c r="AY132" s="244" t="s">
        <v>133</v>
      </c>
    </row>
    <row r="133" s="13" customFormat="1">
      <c r="A133" s="13"/>
      <c r="B133" s="224"/>
      <c r="C133" s="225"/>
      <c r="D133" s="219" t="s">
        <v>144</v>
      </c>
      <c r="E133" s="226" t="s">
        <v>19</v>
      </c>
      <c r="F133" s="227" t="s">
        <v>629</v>
      </c>
      <c r="G133" s="225"/>
      <c r="H133" s="226" t="s">
        <v>19</v>
      </c>
      <c r="I133" s="228"/>
      <c r="J133" s="225"/>
      <c r="K133" s="225"/>
      <c r="L133" s="229"/>
      <c r="M133" s="230"/>
      <c r="N133" s="231"/>
      <c r="O133" s="231"/>
      <c r="P133" s="231"/>
      <c r="Q133" s="231"/>
      <c r="R133" s="231"/>
      <c r="S133" s="231"/>
      <c r="T133" s="23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3" t="s">
        <v>144</v>
      </c>
      <c r="AU133" s="233" t="s">
        <v>82</v>
      </c>
      <c r="AV133" s="13" t="s">
        <v>80</v>
      </c>
      <c r="AW133" s="13" t="s">
        <v>33</v>
      </c>
      <c r="AX133" s="13" t="s">
        <v>72</v>
      </c>
      <c r="AY133" s="233" t="s">
        <v>133</v>
      </c>
    </row>
    <row r="134" s="14" customFormat="1">
      <c r="A134" s="14"/>
      <c r="B134" s="234"/>
      <c r="C134" s="235"/>
      <c r="D134" s="219" t="s">
        <v>144</v>
      </c>
      <c r="E134" s="236" t="s">
        <v>19</v>
      </c>
      <c r="F134" s="237" t="s">
        <v>80</v>
      </c>
      <c r="G134" s="235"/>
      <c r="H134" s="238">
        <v>1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4" t="s">
        <v>144</v>
      </c>
      <c r="AU134" s="244" t="s">
        <v>82</v>
      </c>
      <c r="AV134" s="14" t="s">
        <v>82</v>
      </c>
      <c r="AW134" s="14" t="s">
        <v>33</v>
      </c>
      <c r="AX134" s="14" t="s">
        <v>72</v>
      </c>
      <c r="AY134" s="244" t="s">
        <v>133</v>
      </c>
    </row>
    <row r="135" s="15" customFormat="1">
      <c r="A135" s="15"/>
      <c r="B135" s="245"/>
      <c r="C135" s="246"/>
      <c r="D135" s="219" t="s">
        <v>144</v>
      </c>
      <c r="E135" s="247" t="s">
        <v>19</v>
      </c>
      <c r="F135" s="248" t="s">
        <v>149</v>
      </c>
      <c r="G135" s="246"/>
      <c r="H135" s="249">
        <v>5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5" t="s">
        <v>144</v>
      </c>
      <c r="AU135" s="255" t="s">
        <v>82</v>
      </c>
      <c r="AV135" s="15" t="s">
        <v>140</v>
      </c>
      <c r="AW135" s="15" t="s">
        <v>33</v>
      </c>
      <c r="AX135" s="15" t="s">
        <v>80</v>
      </c>
      <c r="AY135" s="255" t="s">
        <v>133</v>
      </c>
    </row>
    <row r="136" s="2" customFormat="1" ht="16.5" customHeight="1">
      <c r="A136" s="40"/>
      <c r="B136" s="41"/>
      <c r="C136" s="206" t="s">
        <v>159</v>
      </c>
      <c r="D136" s="206" t="s">
        <v>136</v>
      </c>
      <c r="E136" s="207" t="s">
        <v>644</v>
      </c>
      <c r="F136" s="208" t="s">
        <v>645</v>
      </c>
      <c r="G136" s="209" t="s">
        <v>152</v>
      </c>
      <c r="H136" s="210">
        <v>1</v>
      </c>
      <c r="I136" s="211"/>
      <c r="J136" s="212">
        <f>ROUND(I136*H136,2)</f>
        <v>0</v>
      </c>
      <c r="K136" s="208" t="s">
        <v>153</v>
      </c>
      <c r="L136" s="46"/>
      <c r="M136" s="213" t="s">
        <v>19</v>
      </c>
      <c r="N136" s="214" t="s">
        <v>43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140</v>
      </c>
      <c r="AT136" s="217" t="s">
        <v>136</v>
      </c>
      <c r="AU136" s="217" t="s">
        <v>82</v>
      </c>
      <c r="AY136" s="19" t="s">
        <v>133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80</v>
      </c>
      <c r="BK136" s="218">
        <f>ROUND(I136*H136,2)</f>
        <v>0</v>
      </c>
      <c r="BL136" s="19" t="s">
        <v>140</v>
      </c>
      <c r="BM136" s="217" t="s">
        <v>646</v>
      </c>
    </row>
    <row r="137" s="2" customFormat="1">
      <c r="A137" s="40"/>
      <c r="B137" s="41"/>
      <c r="C137" s="42"/>
      <c r="D137" s="219" t="s">
        <v>142</v>
      </c>
      <c r="E137" s="42"/>
      <c r="F137" s="220" t="s">
        <v>645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142</v>
      </c>
      <c r="AU137" s="19" t="s">
        <v>82</v>
      </c>
    </row>
    <row r="138" s="13" customFormat="1">
      <c r="A138" s="13"/>
      <c r="B138" s="224"/>
      <c r="C138" s="225"/>
      <c r="D138" s="219" t="s">
        <v>144</v>
      </c>
      <c r="E138" s="226" t="s">
        <v>19</v>
      </c>
      <c r="F138" s="227" t="s">
        <v>625</v>
      </c>
      <c r="G138" s="225"/>
      <c r="H138" s="226" t="s">
        <v>19</v>
      </c>
      <c r="I138" s="228"/>
      <c r="J138" s="225"/>
      <c r="K138" s="225"/>
      <c r="L138" s="229"/>
      <c r="M138" s="230"/>
      <c r="N138" s="231"/>
      <c r="O138" s="231"/>
      <c r="P138" s="231"/>
      <c r="Q138" s="231"/>
      <c r="R138" s="231"/>
      <c r="S138" s="231"/>
      <c r="T138" s="23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3" t="s">
        <v>144</v>
      </c>
      <c r="AU138" s="233" t="s">
        <v>82</v>
      </c>
      <c r="AV138" s="13" t="s">
        <v>80</v>
      </c>
      <c r="AW138" s="13" t="s">
        <v>33</v>
      </c>
      <c r="AX138" s="13" t="s">
        <v>72</v>
      </c>
      <c r="AY138" s="233" t="s">
        <v>133</v>
      </c>
    </row>
    <row r="139" s="14" customFormat="1">
      <c r="A139" s="14"/>
      <c r="B139" s="234"/>
      <c r="C139" s="235"/>
      <c r="D139" s="219" t="s">
        <v>144</v>
      </c>
      <c r="E139" s="236" t="s">
        <v>19</v>
      </c>
      <c r="F139" s="237" t="s">
        <v>80</v>
      </c>
      <c r="G139" s="235"/>
      <c r="H139" s="238">
        <v>1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4" t="s">
        <v>144</v>
      </c>
      <c r="AU139" s="244" t="s">
        <v>82</v>
      </c>
      <c r="AV139" s="14" t="s">
        <v>82</v>
      </c>
      <c r="AW139" s="14" t="s">
        <v>33</v>
      </c>
      <c r="AX139" s="14" t="s">
        <v>72</v>
      </c>
      <c r="AY139" s="244" t="s">
        <v>133</v>
      </c>
    </row>
    <row r="140" s="15" customFormat="1">
      <c r="A140" s="15"/>
      <c r="B140" s="245"/>
      <c r="C140" s="246"/>
      <c r="D140" s="219" t="s">
        <v>144</v>
      </c>
      <c r="E140" s="247" t="s">
        <v>19</v>
      </c>
      <c r="F140" s="248" t="s">
        <v>149</v>
      </c>
      <c r="G140" s="246"/>
      <c r="H140" s="249">
        <v>1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5" t="s">
        <v>144</v>
      </c>
      <c r="AU140" s="255" t="s">
        <v>82</v>
      </c>
      <c r="AV140" s="15" t="s">
        <v>140</v>
      </c>
      <c r="AW140" s="15" t="s">
        <v>33</v>
      </c>
      <c r="AX140" s="15" t="s">
        <v>80</v>
      </c>
      <c r="AY140" s="255" t="s">
        <v>133</v>
      </c>
    </row>
    <row r="141" s="2" customFormat="1" ht="16.5" customHeight="1">
      <c r="A141" s="40"/>
      <c r="B141" s="41"/>
      <c r="C141" s="206" t="s">
        <v>190</v>
      </c>
      <c r="D141" s="206" t="s">
        <v>136</v>
      </c>
      <c r="E141" s="207" t="s">
        <v>552</v>
      </c>
      <c r="F141" s="208" t="s">
        <v>553</v>
      </c>
      <c r="G141" s="209" t="s">
        <v>152</v>
      </c>
      <c r="H141" s="210">
        <v>6</v>
      </c>
      <c r="I141" s="211"/>
      <c r="J141" s="212">
        <f>ROUND(I141*H141,2)</f>
        <v>0</v>
      </c>
      <c r="K141" s="208" t="s">
        <v>153</v>
      </c>
      <c r="L141" s="46"/>
      <c r="M141" s="213" t="s">
        <v>19</v>
      </c>
      <c r="N141" s="214" t="s">
        <v>43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140</v>
      </c>
      <c r="AT141" s="217" t="s">
        <v>136</v>
      </c>
      <c r="AU141" s="217" t="s">
        <v>82</v>
      </c>
      <c r="AY141" s="19" t="s">
        <v>133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80</v>
      </c>
      <c r="BK141" s="218">
        <f>ROUND(I141*H141,2)</f>
        <v>0</v>
      </c>
      <c r="BL141" s="19" t="s">
        <v>140</v>
      </c>
      <c r="BM141" s="217" t="s">
        <v>554</v>
      </c>
    </row>
    <row r="142" s="2" customFormat="1">
      <c r="A142" s="40"/>
      <c r="B142" s="41"/>
      <c r="C142" s="42"/>
      <c r="D142" s="219" t="s">
        <v>142</v>
      </c>
      <c r="E142" s="42"/>
      <c r="F142" s="220" t="s">
        <v>555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142</v>
      </c>
      <c r="AU142" s="19" t="s">
        <v>82</v>
      </c>
    </row>
    <row r="143" s="14" customFormat="1">
      <c r="A143" s="14"/>
      <c r="B143" s="234"/>
      <c r="C143" s="235"/>
      <c r="D143" s="219" t="s">
        <v>144</v>
      </c>
      <c r="E143" s="236" t="s">
        <v>19</v>
      </c>
      <c r="F143" s="237" t="s">
        <v>159</v>
      </c>
      <c r="G143" s="235"/>
      <c r="H143" s="238">
        <v>6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4" t="s">
        <v>144</v>
      </c>
      <c r="AU143" s="244" t="s">
        <v>82</v>
      </c>
      <c r="AV143" s="14" t="s">
        <v>82</v>
      </c>
      <c r="AW143" s="14" t="s">
        <v>33</v>
      </c>
      <c r="AX143" s="14" t="s">
        <v>72</v>
      </c>
      <c r="AY143" s="244" t="s">
        <v>133</v>
      </c>
    </row>
    <row r="144" s="15" customFormat="1">
      <c r="A144" s="15"/>
      <c r="B144" s="245"/>
      <c r="C144" s="246"/>
      <c r="D144" s="219" t="s">
        <v>144</v>
      </c>
      <c r="E144" s="247" t="s">
        <v>19</v>
      </c>
      <c r="F144" s="248" t="s">
        <v>149</v>
      </c>
      <c r="G144" s="246"/>
      <c r="H144" s="249">
        <v>6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5" t="s">
        <v>144</v>
      </c>
      <c r="AU144" s="255" t="s">
        <v>82</v>
      </c>
      <c r="AV144" s="15" t="s">
        <v>140</v>
      </c>
      <c r="AW144" s="15" t="s">
        <v>33</v>
      </c>
      <c r="AX144" s="15" t="s">
        <v>80</v>
      </c>
      <c r="AY144" s="255" t="s">
        <v>133</v>
      </c>
    </row>
    <row r="145" s="2" customFormat="1" ht="16.5" customHeight="1">
      <c r="A145" s="40"/>
      <c r="B145" s="41"/>
      <c r="C145" s="206" t="s">
        <v>197</v>
      </c>
      <c r="D145" s="206" t="s">
        <v>136</v>
      </c>
      <c r="E145" s="207" t="s">
        <v>556</v>
      </c>
      <c r="F145" s="208" t="s">
        <v>557</v>
      </c>
      <c r="G145" s="209" t="s">
        <v>152</v>
      </c>
      <c r="H145" s="210">
        <v>1500</v>
      </c>
      <c r="I145" s="211"/>
      <c r="J145" s="212">
        <f>ROUND(I145*H145,2)</f>
        <v>0</v>
      </c>
      <c r="K145" s="208" t="s">
        <v>153</v>
      </c>
      <c r="L145" s="46"/>
      <c r="M145" s="213" t="s">
        <v>19</v>
      </c>
      <c r="N145" s="214" t="s">
        <v>43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140</v>
      </c>
      <c r="AT145" s="217" t="s">
        <v>136</v>
      </c>
      <c r="AU145" s="217" t="s">
        <v>82</v>
      </c>
      <c r="AY145" s="19" t="s">
        <v>133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80</v>
      </c>
      <c r="BK145" s="218">
        <f>ROUND(I145*H145,2)</f>
        <v>0</v>
      </c>
      <c r="BL145" s="19" t="s">
        <v>140</v>
      </c>
      <c r="BM145" s="217" t="s">
        <v>558</v>
      </c>
    </row>
    <row r="146" s="2" customFormat="1">
      <c r="A146" s="40"/>
      <c r="B146" s="41"/>
      <c r="C146" s="42"/>
      <c r="D146" s="219" t="s">
        <v>142</v>
      </c>
      <c r="E146" s="42"/>
      <c r="F146" s="220" t="s">
        <v>559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142</v>
      </c>
      <c r="AU146" s="19" t="s">
        <v>82</v>
      </c>
    </row>
    <row r="147" s="13" customFormat="1">
      <c r="A147" s="13"/>
      <c r="B147" s="224"/>
      <c r="C147" s="225"/>
      <c r="D147" s="219" t="s">
        <v>144</v>
      </c>
      <c r="E147" s="226" t="s">
        <v>19</v>
      </c>
      <c r="F147" s="227" t="s">
        <v>546</v>
      </c>
      <c r="G147" s="225"/>
      <c r="H147" s="226" t="s">
        <v>19</v>
      </c>
      <c r="I147" s="228"/>
      <c r="J147" s="225"/>
      <c r="K147" s="225"/>
      <c r="L147" s="229"/>
      <c r="M147" s="230"/>
      <c r="N147" s="231"/>
      <c r="O147" s="231"/>
      <c r="P147" s="231"/>
      <c r="Q147" s="231"/>
      <c r="R147" s="231"/>
      <c r="S147" s="231"/>
      <c r="T147" s="23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3" t="s">
        <v>144</v>
      </c>
      <c r="AU147" s="233" t="s">
        <v>82</v>
      </c>
      <c r="AV147" s="13" t="s">
        <v>80</v>
      </c>
      <c r="AW147" s="13" t="s">
        <v>33</v>
      </c>
      <c r="AX147" s="13" t="s">
        <v>72</v>
      </c>
      <c r="AY147" s="233" t="s">
        <v>133</v>
      </c>
    </row>
    <row r="148" s="14" customFormat="1">
      <c r="A148" s="14"/>
      <c r="B148" s="234"/>
      <c r="C148" s="235"/>
      <c r="D148" s="219" t="s">
        <v>144</v>
      </c>
      <c r="E148" s="236" t="s">
        <v>19</v>
      </c>
      <c r="F148" s="237" t="s">
        <v>647</v>
      </c>
      <c r="G148" s="235"/>
      <c r="H148" s="238">
        <v>150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4" t="s">
        <v>144</v>
      </c>
      <c r="AU148" s="244" t="s">
        <v>82</v>
      </c>
      <c r="AV148" s="14" t="s">
        <v>82</v>
      </c>
      <c r="AW148" s="14" t="s">
        <v>33</v>
      </c>
      <c r="AX148" s="14" t="s">
        <v>72</v>
      </c>
      <c r="AY148" s="244" t="s">
        <v>133</v>
      </c>
    </row>
    <row r="149" s="13" customFormat="1">
      <c r="A149" s="13"/>
      <c r="B149" s="224"/>
      <c r="C149" s="225"/>
      <c r="D149" s="219" t="s">
        <v>144</v>
      </c>
      <c r="E149" s="226" t="s">
        <v>19</v>
      </c>
      <c r="F149" s="227" t="s">
        <v>512</v>
      </c>
      <c r="G149" s="225"/>
      <c r="H149" s="226" t="s">
        <v>19</v>
      </c>
      <c r="I149" s="228"/>
      <c r="J149" s="225"/>
      <c r="K149" s="225"/>
      <c r="L149" s="229"/>
      <c r="M149" s="230"/>
      <c r="N149" s="231"/>
      <c r="O149" s="231"/>
      <c r="P149" s="231"/>
      <c r="Q149" s="231"/>
      <c r="R149" s="231"/>
      <c r="S149" s="231"/>
      <c r="T149" s="23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3" t="s">
        <v>144</v>
      </c>
      <c r="AU149" s="233" t="s">
        <v>82</v>
      </c>
      <c r="AV149" s="13" t="s">
        <v>80</v>
      </c>
      <c r="AW149" s="13" t="s">
        <v>33</v>
      </c>
      <c r="AX149" s="13" t="s">
        <v>72</v>
      </c>
      <c r="AY149" s="233" t="s">
        <v>133</v>
      </c>
    </row>
    <row r="150" s="15" customFormat="1">
      <c r="A150" s="15"/>
      <c r="B150" s="245"/>
      <c r="C150" s="246"/>
      <c r="D150" s="219" t="s">
        <v>144</v>
      </c>
      <c r="E150" s="247" t="s">
        <v>19</v>
      </c>
      <c r="F150" s="248" t="s">
        <v>149</v>
      </c>
      <c r="G150" s="246"/>
      <c r="H150" s="249">
        <v>150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5" t="s">
        <v>144</v>
      </c>
      <c r="AU150" s="255" t="s">
        <v>82</v>
      </c>
      <c r="AV150" s="15" t="s">
        <v>140</v>
      </c>
      <c r="AW150" s="15" t="s">
        <v>33</v>
      </c>
      <c r="AX150" s="15" t="s">
        <v>80</v>
      </c>
      <c r="AY150" s="255" t="s">
        <v>133</v>
      </c>
    </row>
    <row r="151" s="14" customFormat="1">
      <c r="A151" s="14"/>
      <c r="B151" s="234"/>
      <c r="C151" s="235"/>
      <c r="D151" s="219" t="s">
        <v>144</v>
      </c>
      <c r="E151" s="235"/>
      <c r="F151" s="237" t="s">
        <v>648</v>
      </c>
      <c r="G151" s="235"/>
      <c r="H151" s="238">
        <v>1500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4" t="s">
        <v>144</v>
      </c>
      <c r="AU151" s="244" t="s">
        <v>82</v>
      </c>
      <c r="AV151" s="14" t="s">
        <v>82</v>
      </c>
      <c r="AW151" s="14" t="s">
        <v>4</v>
      </c>
      <c r="AX151" s="14" t="s">
        <v>80</v>
      </c>
      <c r="AY151" s="244" t="s">
        <v>133</v>
      </c>
    </row>
    <row r="152" s="2" customFormat="1" ht="16.5" customHeight="1">
      <c r="A152" s="40"/>
      <c r="B152" s="41"/>
      <c r="C152" s="206" t="s">
        <v>204</v>
      </c>
      <c r="D152" s="206" t="s">
        <v>136</v>
      </c>
      <c r="E152" s="207" t="s">
        <v>649</v>
      </c>
      <c r="F152" s="208" t="s">
        <v>650</v>
      </c>
      <c r="G152" s="209" t="s">
        <v>152</v>
      </c>
      <c r="H152" s="210">
        <v>1250</v>
      </c>
      <c r="I152" s="211"/>
      <c r="J152" s="212">
        <f>ROUND(I152*H152,2)</f>
        <v>0</v>
      </c>
      <c r="K152" s="208" t="s">
        <v>153</v>
      </c>
      <c r="L152" s="46"/>
      <c r="M152" s="213" t="s">
        <v>19</v>
      </c>
      <c r="N152" s="214" t="s">
        <v>43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140</v>
      </c>
      <c r="AT152" s="217" t="s">
        <v>136</v>
      </c>
      <c r="AU152" s="217" t="s">
        <v>82</v>
      </c>
      <c r="AY152" s="19" t="s">
        <v>133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80</v>
      </c>
      <c r="BK152" s="218">
        <f>ROUND(I152*H152,2)</f>
        <v>0</v>
      </c>
      <c r="BL152" s="19" t="s">
        <v>140</v>
      </c>
      <c r="BM152" s="217" t="s">
        <v>651</v>
      </c>
    </row>
    <row r="153" s="2" customFormat="1">
      <c r="A153" s="40"/>
      <c r="B153" s="41"/>
      <c r="C153" s="42"/>
      <c r="D153" s="219" t="s">
        <v>142</v>
      </c>
      <c r="E153" s="42"/>
      <c r="F153" s="220" t="s">
        <v>650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142</v>
      </c>
      <c r="AU153" s="19" t="s">
        <v>82</v>
      </c>
    </row>
    <row r="154" s="13" customFormat="1">
      <c r="A154" s="13"/>
      <c r="B154" s="224"/>
      <c r="C154" s="225"/>
      <c r="D154" s="219" t="s">
        <v>144</v>
      </c>
      <c r="E154" s="226" t="s">
        <v>19</v>
      </c>
      <c r="F154" s="227" t="s">
        <v>626</v>
      </c>
      <c r="G154" s="225"/>
      <c r="H154" s="226" t="s">
        <v>19</v>
      </c>
      <c r="I154" s="228"/>
      <c r="J154" s="225"/>
      <c r="K154" s="225"/>
      <c r="L154" s="229"/>
      <c r="M154" s="230"/>
      <c r="N154" s="231"/>
      <c r="O154" s="231"/>
      <c r="P154" s="231"/>
      <c r="Q154" s="231"/>
      <c r="R154" s="231"/>
      <c r="S154" s="231"/>
      <c r="T154" s="23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3" t="s">
        <v>144</v>
      </c>
      <c r="AU154" s="233" t="s">
        <v>82</v>
      </c>
      <c r="AV154" s="13" t="s">
        <v>80</v>
      </c>
      <c r="AW154" s="13" t="s">
        <v>33</v>
      </c>
      <c r="AX154" s="13" t="s">
        <v>72</v>
      </c>
      <c r="AY154" s="233" t="s">
        <v>133</v>
      </c>
    </row>
    <row r="155" s="14" customFormat="1">
      <c r="A155" s="14"/>
      <c r="B155" s="234"/>
      <c r="C155" s="235"/>
      <c r="D155" s="219" t="s">
        <v>144</v>
      </c>
      <c r="E155" s="236" t="s">
        <v>19</v>
      </c>
      <c r="F155" s="237" t="s">
        <v>637</v>
      </c>
      <c r="G155" s="235"/>
      <c r="H155" s="238">
        <v>25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4" t="s">
        <v>144</v>
      </c>
      <c r="AU155" s="244" t="s">
        <v>82</v>
      </c>
      <c r="AV155" s="14" t="s">
        <v>82</v>
      </c>
      <c r="AW155" s="14" t="s">
        <v>33</v>
      </c>
      <c r="AX155" s="14" t="s">
        <v>72</v>
      </c>
      <c r="AY155" s="244" t="s">
        <v>133</v>
      </c>
    </row>
    <row r="156" s="13" customFormat="1">
      <c r="A156" s="13"/>
      <c r="B156" s="224"/>
      <c r="C156" s="225"/>
      <c r="D156" s="219" t="s">
        <v>144</v>
      </c>
      <c r="E156" s="226" t="s">
        <v>19</v>
      </c>
      <c r="F156" s="227" t="s">
        <v>628</v>
      </c>
      <c r="G156" s="225"/>
      <c r="H156" s="226" t="s">
        <v>19</v>
      </c>
      <c r="I156" s="228"/>
      <c r="J156" s="225"/>
      <c r="K156" s="225"/>
      <c r="L156" s="229"/>
      <c r="M156" s="230"/>
      <c r="N156" s="231"/>
      <c r="O156" s="231"/>
      <c r="P156" s="231"/>
      <c r="Q156" s="231"/>
      <c r="R156" s="231"/>
      <c r="S156" s="231"/>
      <c r="T156" s="23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3" t="s">
        <v>144</v>
      </c>
      <c r="AU156" s="233" t="s">
        <v>82</v>
      </c>
      <c r="AV156" s="13" t="s">
        <v>80</v>
      </c>
      <c r="AW156" s="13" t="s">
        <v>33</v>
      </c>
      <c r="AX156" s="13" t="s">
        <v>72</v>
      </c>
      <c r="AY156" s="233" t="s">
        <v>133</v>
      </c>
    </row>
    <row r="157" s="14" customFormat="1">
      <c r="A157" s="14"/>
      <c r="B157" s="234"/>
      <c r="C157" s="235"/>
      <c r="D157" s="219" t="s">
        <v>144</v>
      </c>
      <c r="E157" s="236" t="s">
        <v>19</v>
      </c>
      <c r="F157" s="237" t="s">
        <v>638</v>
      </c>
      <c r="G157" s="235"/>
      <c r="H157" s="238">
        <v>75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4" t="s">
        <v>144</v>
      </c>
      <c r="AU157" s="244" t="s">
        <v>82</v>
      </c>
      <c r="AV157" s="14" t="s">
        <v>82</v>
      </c>
      <c r="AW157" s="14" t="s">
        <v>33</v>
      </c>
      <c r="AX157" s="14" t="s">
        <v>72</v>
      </c>
      <c r="AY157" s="244" t="s">
        <v>133</v>
      </c>
    </row>
    <row r="158" s="13" customFormat="1">
      <c r="A158" s="13"/>
      <c r="B158" s="224"/>
      <c r="C158" s="225"/>
      <c r="D158" s="219" t="s">
        <v>144</v>
      </c>
      <c r="E158" s="226" t="s">
        <v>19</v>
      </c>
      <c r="F158" s="227" t="s">
        <v>629</v>
      </c>
      <c r="G158" s="225"/>
      <c r="H158" s="226" t="s">
        <v>19</v>
      </c>
      <c r="I158" s="228"/>
      <c r="J158" s="225"/>
      <c r="K158" s="225"/>
      <c r="L158" s="229"/>
      <c r="M158" s="230"/>
      <c r="N158" s="231"/>
      <c r="O158" s="231"/>
      <c r="P158" s="231"/>
      <c r="Q158" s="231"/>
      <c r="R158" s="231"/>
      <c r="S158" s="231"/>
      <c r="T158" s="23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3" t="s">
        <v>144</v>
      </c>
      <c r="AU158" s="233" t="s">
        <v>82</v>
      </c>
      <c r="AV158" s="13" t="s">
        <v>80</v>
      </c>
      <c r="AW158" s="13" t="s">
        <v>33</v>
      </c>
      <c r="AX158" s="13" t="s">
        <v>72</v>
      </c>
      <c r="AY158" s="233" t="s">
        <v>133</v>
      </c>
    </row>
    <row r="159" s="14" customFormat="1">
      <c r="A159" s="14"/>
      <c r="B159" s="234"/>
      <c r="C159" s="235"/>
      <c r="D159" s="219" t="s">
        <v>144</v>
      </c>
      <c r="E159" s="236" t="s">
        <v>19</v>
      </c>
      <c r="F159" s="237" t="s">
        <v>637</v>
      </c>
      <c r="G159" s="235"/>
      <c r="H159" s="238">
        <v>25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4" t="s">
        <v>144</v>
      </c>
      <c r="AU159" s="244" t="s">
        <v>82</v>
      </c>
      <c r="AV159" s="14" t="s">
        <v>82</v>
      </c>
      <c r="AW159" s="14" t="s">
        <v>33</v>
      </c>
      <c r="AX159" s="14" t="s">
        <v>72</v>
      </c>
      <c r="AY159" s="244" t="s">
        <v>133</v>
      </c>
    </row>
    <row r="160" s="15" customFormat="1">
      <c r="A160" s="15"/>
      <c r="B160" s="245"/>
      <c r="C160" s="246"/>
      <c r="D160" s="219" t="s">
        <v>144</v>
      </c>
      <c r="E160" s="247" t="s">
        <v>19</v>
      </c>
      <c r="F160" s="248" t="s">
        <v>149</v>
      </c>
      <c r="G160" s="246"/>
      <c r="H160" s="249">
        <v>125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5" t="s">
        <v>144</v>
      </c>
      <c r="AU160" s="255" t="s">
        <v>82</v>
      </c>
      <c r="AV160" s="15" t="s">
        <v>140</v>
      </c>
      <c r="AW160" s="15" t="s">
        <v>33</v>
      </c>
      <c r="AX160" s="15" t="s">
        <v>80</v>
      </c>
      <c r="AY160" s="255" t="s">
        <v>133</v>
      </c>
    </row>
    <row r="161" s="14" customFormat="1">
      <c r="A161" s="14"/>
      <c r="B161" s="234"/>
      <c r="C161" s="235"/>
      <c r="D161" s="219" t="s">
        <v>144</v>
      </c>
      <c r="E161" s="235"/>
      <c r="F161" s="237" t="s">
        <v>652</v>
      </c>
      <c r="G161" s="235"/>
      <c r="H161" s="238">
        <v>1250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4" t="s">
        <v>144</v>
      </c>
      <c r="AU161" s="244" t="s">
        <v>82</v>
      </c>
      <c r="AV161" s="14" t="s">
        <v>82</v>
      </c>
      <c r="AW161" s="14" t="s">
        <v>4</v>
      </c>
      <c r="AX161" s="14" t="s">
        <v>80</v>
      </c>
      <c r="AY161" s="244" t="s">
        <v>133</v>
      </c>
    </row>
    <row r="162" s="2" customFormat="1" ht="16.5" customHeight="1">
      <c r="A162" s="40"/>
      <c r="B162" s="41"/>
      <c r="C162" s="206" t="s">
        <v>211</v>
      </c>
      <c r="D162" s="206" t="s">
        <v>136</v>
      </c>
      <c r="E162" s="207" t="s">
        <v>653</v>
      </c>
      <c r="F162" s="208" t="s">
        <v>654</v>
      </c>
      <c r="G162" s="209" t="s">
        <v>152</v>
      </c>
      <c r="H162" s="210">
        <v>250</v>
      </c>
      <c r="I162" s="211"/>
      <c r="J162" s="212">
        <f>ROUND(I162*H162,2)</f>
        <v>0</v>
      </c>
      <c r="K162" s="208" t="s">
        <v>153</v>
      </c>
      <c r="L162" s="46"/>
      <c r="M162" s="213" t="s">
        <v>19</v>
      </c>
      <c r="N162" s="214" t="s">
        <v>43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140</v>
      </c>
      <c r="AT162" s="217" t="s">
        <v>136</v>
      </c>
      <c r="AU162" s="217" t="s">
        <v>82</v>
      </c>
      <c r="AY162" s="19" t="s">
        <v>133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80</v>
      </c>
      <c r="BK162" s="218">
        <f>ROUND(I162*H162,2)</f>
        <v>0</v>
      </c>
      <c r="BL162" s="19" t="s">
        <v>140</v>
      </c>
      <c r="BM162" s="217" t="s">
        <v>655</v>
      </c>
    </row>
    <row r="163" s="2" customFormat="1">
      <c r="A163" s="40"/>
      <c r="B163" s="41"/>
      <c r="C163" s="42"/>
      <c r="D163" s="219" t="s">
        <v>142</v>
      </c>
      <c r="E163" s="42"/>
      <c r="F163" s="220" t="s">
        <v>654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142</v>
      </c>
      <c r="AU163" s="19" t="s">
        <v>82</v>
      </c>
    </row>
    <row r="164" s="13" customFormat="1">
      <c r="A164" s="13"/>
      <c r="B164" s="224"/>
      <c r="C164" s="225"/>
      <c r="D164" s="219" t="s">
        <v>144</v>
      </c>
      <c r="E164" s="226" t="s">
        <v>19</v>
      </c>
      <c r="F164" s="227" t="s">
        <v>625</v>
      </c>
      <c r="G164" s="225"/>
      <c r="H164" s="226" t="s">
        <v>19</v>
      </c>
      <c r="I164" s="228"/>
      <c r="J164" s="225"/>
      <c r="K164" s="225"/>
      <c r="L164" s="229"/>
      <c r="M164" s="230"/>
      <c r="N164" s="231"/>
      <c r="O164" s="231"/>
      <c r="P164" s="231"/>
      <c r="Q164" s="231"/>
      <c r="R164" s="231"/>
      <c r="S164" s="231"/>
      <c r="T164" s="23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3" t="s">
        <v>144</v>
      </c>
      <c r="AU164" s="233" t="s">
        <v>82</v>
      </c>
      <c r="AV164" s="13" t="s">
        <v>80</v>
      </c>
      <c r="AW164" s="13" t="s">
        <v>33</v>
      </c>
      <c r="AX164" s="13" t="s">
        <v>72</v>
      </c>
      <c r="AY164" s="233" t="s">
        <v>133</v>
      </c>
    </row>
    <row r="165" s="14" customFormat="1">
      <c r="A165" s="14"/>
      <c r="B165" s="234"/>
      <c r="C165" s="235"/>
      <c r="D165" s="219" t="s">
        <v>144</v>
      </c>
      <c r="E165" s="236" t="s">
        <v>19</v>
      </c>
      <c r="F165" s="237" t="s">
        <v>637</v>
      </c>
      <c r="G165" s="235"/>
      <c r="H165" s="238">
        <v>25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4" t="s">
        <v>144</v>
      </c>
      <c r="AU165" s="244" t="s">
        <v>82</v>
      </c>
      <c r="AV165" s="14" t="s">
        <v>82</v>
      </c>
      <c r="AW165" s="14" t="s">
        <v>33</v>
      </c>
      <c r="AX165" s="14" t="s">
        <v>72</v>
      </c>
      <c r="AY165" s="244" t="s">
        <v>133</v>
      </c>
    </row>
    <row r="166" s="15" customFormat="1">
      <c r="A166" s="15"/>
      <c r="B166" s="245"/>
      <c r="C166" s="246"/>
      <c r="D166" s="219" t="s">
        <v>144</v>
      </c>
      <c r="E166" s="247" t="s">
        <v>19</v>
      </c>
      <c r="F166" s="248" t="s">
        <v>149</v>
      </c>
      <c r="G166" s="246"/>
      <c r="H166" s="249">
        <v>25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5" t="s">
        <v>144</v>
      </c>
      <c r="AU166" s="255" t="s">
        <v>82</v>
      </c>
      <c r="AV166" s="15" t="s">
        <v>140</v>
      </c>
      <c r="AW166" s="15" t="s">
        <v>33</v>
      </c>
      <c r="AX166" s="15" t="s">
        <v>80</v>
      </c>
      <c r="AY166" s="255" t="s">
        <v>133</v>
      </c>
    </row>
    <row r="167" s="14" customFormat="1">
      <c r="A167" s="14"/>
      <c r="B167" s="234"/>
      <c r="C167" s="235"/>
      <c r="D167" s="219" t="s">
        <v>144</v>
      </c>
      <c r="E167" s="235"/>
      <c r="F167" s="237" t="s">
        <v>656</v>
      </c>
      <c r="G167" s="235"/>
      <c r="H167" s="238">
        <v>250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4" t="s">
        <v>144</v>
      </c>
      <c r="AU167" s="244" t="s">
        <v>82</v>
      </c>
      <c r="AV167" s="14" t="s">
        <v>82</v>
      </c>
      <c r="AW167" s="14" t="s">
        <v>4</v>
      </c>
      <c r="AX167" s="14" t="s">
        <v>80</v>
      </c>
      <c r="AY167" s="244" t="s">
        <v>133</v>
      </c>
    </row>
    <row r="168" s="2" customFormat="1" ht="16.5" customHeight="1">
      <c r="A168" s="40"/>
      <c r="B168" s="41"/>
      <c r="C168" s="206" t="s">
        <v>216</v>
      </c>
      <c r="D168" s="206" t="s">
        <v>136</v>
      </c>
      <c r="E168" s="207" t="s">
        <v>561</v>
      </c>
      <c r="F168" s="208" t="s">
        <v>562</v>
      </c>
      <c r="G168" s="209" t="s">
        <v>152</v>
      </c>
      <c r="H168" s="210">
        <v>50</v>
      </c>
      <c r="I168" s="211"/>
      <c r="J168" s="212">
        <f>ROUND(I168*H168,2)</f>
        <v>0</v>
      </c>
      <c r="K168" s="208" t="s">
        <v>153</v>
      </c>
      <c r="L168" s="46"/>
      <c r="M168" s="213" t="s">
        <v>19</v>
      </c>
      <c r="N168" s="214" t="s">
        <v>43</v>
      </c>
      <c r="O168" s="86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140</v>
      </c>
      <c r="AT168" s="217" t="s">
        <v>136</v>
      </c>
      <c r="AU168" s="217" t="s">
        <v>82</v>
      </c>
      <c r="AY168" s="19" t="s">
        <v>133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80</v>
      </c>
      <c r="BK168" s="218">
        <f>ROUND(I168*H168,2)</f>
        <v>0</v>
      </c>
      <c r="BL168" s="19" t="s">
        <v>140</v>
      </c>
      <c r="BM168" s="217" t="s">
        <v>563</v>
      </c>
    </row>
    <row r="169" s="2" customFormat="1">
      <c r="A169" s="40"/>
      <c r="B169" s="41"/>
      <c r="C169" s="42"/>
      <c r="D169" s="219" t="s">
        <v>142</v>
      </c>
      <c r="E169" s="42"/>
      <c r="F169" s="220" t="s">
        <v>562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142</v>
      </c>
      <c r="AU169" s="19" t="s">
        <v>82</v>
      </c>
    </row>
    <row r="170" s="13" customFormat="1">
      <c r="A170" s="13"/>
      <c r="B170" s="224"/>
      <c r="C170" s="225"/>
      <c r="D170" s="219" t="s">
        <v>144</v>
      </c>
      <c r="E170" s="226" t="s">
        <v>19</v>
      </c>
      <c r="F170" s="227" t="s">
        <v>626</v>
      </c>
      <c r="G170" s="225"/>
      <c r="H170" s="226" t="s">
        <v>19</v>
      </c>
      <c r="I170" s="228"/>
      <c r="J170" s="225"/>
      <c r="K170" s="225"/>
      <c r="L170" s="229"/>
      <c r="M170" s="230"/>
      <c r="N170" s="231"/>
      <c r="O170" s="231"/>
      <c r="P170" s="231"/>
      <c r="Q170" s="231"/>
      <c r="R170" s="231"/>
      <c r="S170" s="231"/>
      <c r="T170" s="23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3" t="s">
        <v>144</v>
      </c>
      <c r="AU170" s="233" t="s">
        <v>82</v>
      </c>
      <c r="AV170" s="13" t="s">
        <v>80</v>
      </c>
      <c r="AW170" s="13" t="s">
        <v>33</v>
      </c>
      <c r="AX170" s="13" t="s">
        <v>72</v>
      </c>
      <c r="AY170" s="233" t="s">
        <v>133</v>
      </c>
    </row>
    <row r="171" s="14" customFormat="1">
      <c r="A171" s="14"/>
      <c r="B171" s="234"/>
      <c r="C171" s="235"/>
      <c r="D171" s="219" t="s">
        <v>144</v>
      </c>
      <c r="E171" s="236" t="s">
        <v>19</v>
      </c>
      <c r="F171" s="237" t="s">
        <v>80</v>
      </c>
      <c r="G171" s="235"/>
      <c r="H171" s="238">
        <v>1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4" t="s">
        <v>144</v>
      </c>
      <c r="AU171" s="244" t="s">
        <v>82</v>
      </c>
      <c r="AV171" s="14" t="s">
        <v>82</v>
      </c>
      <c r="AW171" s="14" t="s">
        <v>33</v>
      </c>
      <c r="AX171" s="14" t="s">
        <v>72</v>
      </c>
      <c r="AY171" s="244" t="s">
        <v>133</v>
      </c>
    </row>
    <row r="172" s="13" customFormat="1">
      <c r="A172" s="13"/>
      <c r="B172" s="224"/>
      <c r="C172" s="225"/>
      <c r="D172" s="219" t="s">
        <v>144</v>
      </c>
      <c r="E172" s="226" t="s">
        <v>19</v>
      </c>
      <c r="F172" s="227" t="s">
        <v>628</v>
      </c>
      <c r="G172" s="225"/>
      <c r="H172" s="226" t="s">
        <v>19</v>
      </c>
      <c r="I172" s="228"/>
      <c r="J172" s="225"/>
      <c r="K172" s="225"/>
      <c r="L172" s="229"/>
      <c r="M172" s="230"/>
      <c r="N172" s="231"/>
      <c r="O172" s="231"/>
      <c r="P172" s="231"/>
      <c r="Q172" s="231"/>
      <c r="R172" s="231"/>
      <c r="S172" s="231"/>
      <c r="T172" s="23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3" t="s">
        <v>144</v>
      </c>
      <c r="AU172" s="233" t="s">
        <v>82</v>
      </c>
      <c r="AV172" s="13" t="s">
        <v>80</v>
      </c>
      <c r="AW172" s="13" t="s">
        <v>33</v>
      </c>
      <c r="AX172" s="13" t="s">
        <v>72</v>
      </c>
      <c r="AY172" s="233" t="s">
        <v>133</v>
      </c>
    </row>
    <row r="173" s="14" customFormat="1">
      <c r="A173" s="14"/>
      <c r="B173" s="234"/>
      <c r="C173" s="235"/>
      <c r="D173" s="219" t="s">
        <v>144</v>
      </c>
      <c r="E173" s="236" t="s">
        <v>19</v>
      </c>
      <c r="F173" s="237" t="s">
        <v>160</v>
      </c>
      <c r="G173" s="235"/>
      <c r="H173" s="238">
        <v>3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4" t="s">
        <v>144</v>
      </c>
      <c r="AU173" s="244" t="s">
        <v>82</v>
      </c>
      <c r="AV173" s="14" t="s">
        <v>82</v>
      </c>
      <c r="AW173" s="14" t="s">
        <v>33</v>
      </c>
      <c r="AX173" s="14" t="s">
        <v>72</v>
      </c>
      <c r="AY173" s="244" t="s">
        <v>133</v>
      </c>
    </row>
    <row r="174" s="13" customFormat="1">
      <c r="A174" s="13"/>
      <c r="B174" s="224"/>
      <c r="C174" s="225"/>
      <c r="D174" s="219" t="s">
        <v>144</v>
      </c>
      <c r="E174" s="226" t="s">
        <v>19</v>
      </c>
      <c r="F174" s="227" t="s">
        <v>629</v>
      </c>
      <c r="G174" s="225"/>
      <c r="H174" s="226" t="s">
        <v>19</v>
      </c>
      <c r="I174" s="228"/>
      <c r="J174" s="225"/>
      <c r="K174" s="225"/>
      <c r="L174" s="229"/>
      <c r="M174" s="230"/>
      <c r="N174" s="231"/>
      <c r="O174" s="231"/>
      <c r="P174" s="231"/>
      <c r="Q174" s="231"/>
      <c r="R174" s="231"/>
      <c r="S174" s="231"/>
      <c r="T174" s="23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3" t="s">
        <v>144</v>
      </c>
      <c r="AU174" s="233" t="s">
        <v>82</v>
      </c>
      <c r="AV174" s="13" t="s">
        <v>80</v>
      </c>
      <c r="AW174" s="13" t="s">
        <v>33</v>
      </c>
      <c r="AX174" s="13" t="s">
        <v>72</v>
      </c>
      <c r="AY174" s="233" t="s">
        <v>133</v>
      </c>
    </row>
    <row r="175" s="14" customFormat="1">
      <c r="A175" s="14"/>
      <c r="B175" s="234"/>
      <c r="C175" s="235"/>
      <c r="D175" s="219" t="s">
        <v>144</v>
      </c>
      <c r="E175" s="236" t="s">
        <v>19</v>
      </c>
      <c r="F175" s="237" t="s">
        <v>80</v>
      </c>
      <c r="G175" s="235"/>
      <c r="H175" s="238">
        <v>1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4" t="s">
        <v>144</v>
      </c>
      <c r="AU175" s="244" t="s">
        <v>82</v>
      </c>
      <c r="AV175" s="14" t="s">
        <v>82</v>
      </c>
      <c r="AW175" s="14" t="s">
        <v>33</v>
      </c>
      <c r="AX175" s="14" t="s">
        <v>72</v>
      </c>
      <c r="AY175" s="244" t="s">
        <v>133</v>
      </c>
    </row>
    <row r="176" s="15" customFormat="1">
      <c r="A176" s="15"/>
      <c r="B176" s="245"/>
      <c r="C176" s="246"/>
      <c r="D176" s="219" t="s">
        <v>144</v>
      </c>
      <c r="E176" s="247" t="s">
        <v>19</v>
      </c>
      <c r="F176" s="248" t="s">
        <v>149</v>
      </c>
      <c r="G176" s="246"/>
      <c r="H176" s="249">
        <v>5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5" t="s">
        <v>144</v>
      </c>
      <c r="AU176" s="255" t="s">
        <v>82</v>
      </c>
      <c r="AV176" s="15" t="s">
        <v>140</v>
      </c>
      <c r="AW176" s="15" t="s">
        <v>33</v>
      </c>
      <c r="AX176" s="15" t="s">
        <v>80</v>
      </c>
      <c r="AY176" s="255" t="s">
        <v>133</v>
      </c>
    </row>
    <row r="177" s="14" customFormat="1">
      <c r="A177" s="14"/>
      <c r="B177" s="234"/>
      <c r="C177" s="235"/>
      <c r="D177" s="219" t="s">
        <v>144</v>
      </c>
      <c r="E177" s="235"/>
      <c r="F177" s="237" t="s">
        <v>657</v>
      </c>
      <c r="G177" s="235"/>
      <c r="H177" s="238">
        <v>50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4" t="s">
        <v>144</v>
      </c>
      <c r="AU177" s="244" t="s">
        <v>82</v>
      </c>
      <c r="AV177" s="14" t="s">
        <v>82</v>
      </c>
      <c r="AW177" s="14" t="s">
        <v>4</v>
      </c>
      <c r="AX177" s="14" t="s">
        <v>80</v>
      </c>
      <c r="AY177" s="244" t="s">
        <v>133</v>
      </c>
    </row>
    <row r="178" s="2" customFormat="1" ht="21.75" customHeight="1">
      <c r="A178" s="40"/>
      <c r="B178" s="41"/>
      <c r="C178" s="206" t="s">
        <v>298</v>
      </c>
      <c r="D178" s="206" t="s">
        <v>136</v>
      </c>
      <c r="E178" s="207" t="s">
        <v>658</v>
      </c>
      <c r="F178" s="208" t="s">
        <v>659</v>
      </c>
      <c r="G178" s="209" t="s">
        <v>152</v>
      </c>
      <c r="H178" s="210">
        <v>10</v>
      </c>
      <c r="I178" s="211"/>
      <c r="J178" s="212">
        <f>ROUND(I178*H178,2)</f>
        <v>0</v>
      </c>
      <c r="K178" s="208" t="s">
        <v>153</v>
      </c>
      <c r="L178" s="46"/>
      <c r="M178" s="213" t="s">
        <v>19</v>
      </c>
      <c r="N178" s="214" t="s">
        <v>43</v>
      </c>
      <c r="O178" s="86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140</v>
      </c>
      <c r="AT178" s="217" t="s">
        <v>136</v>
      </c>
      <c r="AU178" s="217" t="s">
        <v>82</v>
      </c>
      <c r="AY178" s="19" t="s">
        <v>133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80</v>
      </c>
      <c r="BK178" s="218">
        <f>ROUND(I178*H178,2)</f>
        <v>0</v>
      </c>
      <c r="BL178" s="19" t="s">
        <v>140</v>
      </c>
      <c r="BM178" s="217" t="s">
        <v>660</v>
      </c>
    </row>
    <row r="179" s="2" customFormat="1">
      <c r="A179" s="40"/>
      <c r="B179" s="41"/>
      <c r="C179" s="42"/>
      <c r="D179" s="219" t="s">
        <v>142</v>
      </c>
      <c r="E179" s="42"/>
      <c r="F179" s="220" t="s">
        <v>659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142</v>
      </c>
      <c r="AU179" s="19" t="s">
        <v>82</v>
      </c>
    </row>
    <row r="180" s="13" customFormat="1">
      <c r="A180" s="13"/>
      <c r="B180" s="224"/>
      <c r="C180" s="225"/>
      <c r="D180" s="219" t="s">
        <v>144</v>
      </c>
      <c r="E180" s="226" t="s">
        <v>19</v>
      </c>
      <c r="F180" s="227" t="s">
        <v>625</v>
      </c>
      <c r="G180" s="225"/>
      <c r="H180" s="226" t="s">
        <v>19</v>
      </c>
      <c r="I180" s="228"/>
      <c r="J180" s="225"/>
      <c r="K180" s="225"/>
      <c r="L180" s="229"/>
      <c r="M180" s="230"/>
      <c r="N180" s="231"/>
      <c r="O180" s="231"/>
      <c r="P180" s="231"/>
      <c r="Q180" s="231"/>
      <c r="R180" s="231"/>
      <c r="S180" s="231"/>
      <c r="T180" s="23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3" t="s">
        <v>144</v>
      </c>
      <c r="AU180" s="233" t="s">
        <v>82</v>
      </c>
      <c r="AV180" s="13" t="s">
        <v>80</v>
      </c>
      <c r="AW180" s="13" t="s">
        <v>33</v>
      </c>
      <c r="AX180" s="13" t="s">
        <v>72</v>
      </c>
      <c r="AY180" s="233" t="s">
        <v>133</v>
      </c>
    </row>
    <row r="181" s="14" customFormat="1">
      <c r="A181" s="14"/>
      <c r="B181" s="234"/>
      <c r="C181" s="235"/>
      <c r="D181" s="219" t="s">
        <v>144</v>
      </c>
      <c r="E181" s="236" t="s">
        <v>19</v>
      </c>
      <c r="F181" s="237" t="s">
        <v>80</v>
      </c>
      <c r="G181" s="235"/>
      <c r="H181" s="238">
        <v>1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4" t="s">
        <v>144</v>
      </c>
      <c r="AU181" s="244" t="s">
        <v>82</v>
      </c>
      <c r="AV181" s="14" t="s">
        <v>82</v>
      </c>
      <c r="AW181" s="14" t="s">
        <v>33</v>
      </c>
      <c r="AX181" s="14" t="s">
        <v>72</v>
      </c>
      <c r="AY181" s="244" t="s">
        <v>133</v>
      </c>
    </row>
    <row r="182" s="15" customFormat="1">
      <c r="A182" s="15"/>
      <c r="B182" s="245"/>
      <c r="C182" s="246"/>
      <c r="D182" s="219" t="s">
        <v>144</v>
      </c>
      <c r="E182" s="247" t="s">
        <v>19</v>
      </c>
      <c r="F182" s="248" t="s">
        <v>149</v>
      </c>
      <c r="G182" s="246"/>
      <c r="H182" s="249">
        <v>1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5" t="s">
        <v>144</v>
      </c>
      <c r="AU182" s="255" t="s">
        <v>82</v>
      </c>
      <c r="AV182" s="15" t="s">
        <v>140</v>
      </c>
      <c r="AW182" s="15" t="s">
        <v>33</v>
      </c>
      <c r="AX182" s="15" t="s">
        <v>80</v>
      </c>
      <c r="AY182" s="255" t="s">
        <v>133</v>
      </c>
    </row>
    <row r="183" s="14" customFormat="1">
      <c r="A183" s="14"/>
      <c r="B183" s="234"/>
      <c r="C183" s="235"/>
      <c r="D183" s="219" t="s">
        <v>144</v>
      </c>
      <c r="E183" s="235"/>
      <c r="F183" s="237" t="s">
        <v>661</v>
      </c>
      <c r="G183" s="235"/>
      <c r="H183" s="238">
        <v>10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4" t="s">
        <v>144</v>
      </c>
      <c r="AU183" s="244" t="s">
        <v>82</v>
      </c>
      <c r="AV183" s="14" t="s">
        <v>82</v>
      </c>
      <c r="AW183" s="14" t="s">
        <v>4</v>
      </c>
      <c r="AX183" s="14" t="s">
        <v>80</v>
      </c>
      <c r="AY183" s="244" t="s">
        <v>133</v>
      </c>
    </row>
    <row r="184" s="2" customFormat="1" ht="16.5" customHeight="1">
      <c r="A184" s="40"/>
      <c r="B184" s="41"/>
      <c r="C184" s="206" t="s">
        <v>302</v>
      </c>
      <c r="D184" s="206" t="s">
        <v>136</v>
      </c>
      <c r="E184" s="207" t="s">
        <v>566</v>
      </c>
      <c r="F184" s="208" t="s">
        <v>567</v>
      </c>
      <c r="G184" s="209" t="s">
        <v>152</v>
      </c>
      <c r="H184" s="210">
        <v>60</v>
      </c>
      <c r="I184" s="211"/>
      <c r="J184" s="212">
        <f>ROUND(I184*H184,2)</f>
        <v>0</v>
      </c>
      <c r="K184" s="208" t="s">
        <v>153</v>
      </c>
      <c r="L184" s="46"/>
      <c r="M184" s="213" t="s">
        <v>19</v>
      </c>
      <c r="N184" s="214" t="s">
        <v>43</v>
      </c>
      <c r="O184" s="86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140</v>
      </c>
      <c r="AT184" s="217" t="s">
        <v>136</v>
      </c>
      <c r="AU184" s="217" t="s">
        <v>82</v>
      </c>
      <c r="AY184" s="19" t="s">
        <v>133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80</v>
      </c>
      <c r="BK184" s="218">
        <f>ROUND(I184*H184,2)</f>
        <v>0</v>
      </c>
      <c r="BL184" s="19" t="s">
        <v>140</v>
      </c>
      <c r="BM184" s="217" t="s">
        <v>568</v>
      </c>
    </row>
    <row r="185" s="2" customFormat="1">
      <c r="A185" s="40"/>
      <c r="B185" s="41"/>
      <c r="C185" s="42"/>
      <c r="D185" s="219" t="s">
        <v>142</v>
      </c>
      <c r="E185" s="42"/>
      <c r="F185" s="220" t="s">
        <v>567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142</v>
      </c>
      <c r="AU185" s="19" t="s">
        <v>82</v>
      </c>
    </row>
    <row r="186" s="14" customFormat="1">
      <c r="A186" s="14"/>
      <c r="B186" s="234"/>
      <c r="C186" s="235"/>
      <c r="D186" s="219" t="s">
        <v>144</v>
      </c>
      <c r="E186" s="236" t="s">
        <v>19</v>
      </c>
      <c r="F186" s="237" t="s">
        <v>159</v>
      </c>
      <c r="G186" s="235"/>
      <c r="H186" s="238">
        <v>6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4" t="s">
        <v>144</v>
      </c>
      <c r="AU186" s="244" t="s">
        <v>82</v>
      </c>
      <c r="AV186" s="14" t="s">
        <v>82</v>
      </c>
      <c r="AW186" s="14" t="s">
        <v>33</v>
      </c>
      <c r="AX186" s="14" t="s">
        <v>72</v>
      </c>
      <c r="AY186" s="244" t="s">
        <v>133</v>
      </c>
    </row>
    <row r="187" s="15" customFormat="1">
      <c r="A187" s="15"/>
      <c r="B187" s="245"/>
      <c r="C187" s="246"/>
      <c r="D187" s="219" t="s">
        <v>144</v>
      </c>
      <c r="E187" s="247" t="s">
        <v>19</v>
      </c>
      <c r="F187" s="248" t="s">
        <v>149</v>
      </c>
      <c r="G187" s="246"/>
      <c r="H187" s="249">
        <v>6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55" t="s">
        <v>144</v>
      </c>
      <c r="AU187" s="255" t="s">
        <v>82</v>
      </c>
      <c r="AV187" s="15" t="s">
        <v>140</v>
      </c>
      <c r="AW187" s="15" t="s">
        <v>33</v>
      </c>
      <c r="AX187" s="15" t="s">
        <v>80</v>
      </c>
      <c r="AY187" s="255" t="s">
        <v>133</v>
      </c>
    </row>
    <row r="188" s="14" customFormat="1">
      <c r="A188" s="14"/>
      <c r="B188" s="234"/>
      <c r="C188" s="235"/>
      <c r="D188" s="219" t="s">
        <v>144</v>
      </c>
      <c r="E188" s="235"/>
      <c r="F188" s="237" t="s">
        <v>662</v>
      </c>
      <c r="G188" s="235"/>
      <c r="H188" s="238">
        <v>60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4" t="s">
        <v>144</v>
      </c>
      <c r="AU188" s="244" t="s">
        <v>82</v>
      </c>
      <c r="AV188" s="14" t="s">
        <v>82</v>
      </c>
      <c r="AW188" s="14" t="s">
        <v>4</v>
      </c>
      <c r="AX188" s="14" t="s">
        <v>80</v>
      </c>
      <c r="AY188" s="244" t="s">
        <v>133</v>
      </c>
    </row>
    <row r="189" s="2" customFormat="1" ht="16.5" customHeight="1">
      <c r="A189" s="40"/>
      <c r="B189" s="41"/>
      <c r="C189" s="206" t="s">
        <v>308</v>
      </c>
      <c r="D189" s="206" t="s">
        <v>136</v>
      </c>
      <c r="E189" s="207" t="s">
        <v>570</v>
      </c>
      <c r="F189" s="208" t="s">
        <v>571</v>
      </c>
      <c r="G189" s="209" t="s">
        <v>229</v>
      </c>
      <c r="H189" s="210">
        <v>24</v>
      </c>
      <c r="I189" s="211"/>
      <c r="J189" s="212">
        <f>ROUND(I189*H189,2)</f>
        <v>0</v>
      </c>
      <c r="K189" s="208" t="s">
        <v>153</v>
      </c>
      <c r="L189" s="46"/>
      <c r="M189" s="213" t="s">
        <v>19</v>
      </c>
      <c r="N189" s="214" t="s">
        <v>43</v>
      </c>
      <c r="O189" s="86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140</v>
      </c>
      <c r="AT189" s="217" t="s">
        <v>136</v>
      </c>
      <c r="AU189" s="217" t="s">
        <v>82</v>
      </c>
      <c r="AY189" s="19" t="s">
        <v>133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80</v>
      </c>
      <c r="BK189" s="218">
        <f>ROUND(I189*H189,2)</f>
        <v>0</v>
      </c>
      <c r="BL189" s="19" t="s">
        <v>140</v>
      </c>
      <c r="BM189" s="217" t="s">
        <v>572</v>
      </c>
    </row>
    <row r="190" s="2" customFormat="1">
      <c r="A190" s="40"/>
      <c r="B190" s="41"/>
      <c r="C190" s="42"/>
      <c r="D190" s="219" t="s">
        <v>142</v>
      </c>
      <c r="E190" s="42"/>
      <c r="F190" s="220" t="s">
        <v>573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142</v>
      </c>
      <c r="AU190" s="19" t="s">
        <v>82</v>
      </c>
    </row>
    <row r="191" s="13" customFormat="1">
      <c r="A191" s="13"/>
      <c r="B191" s="224"/>
      <c r="C191" s="225"/>
      <c r="D191" s="219" t="s">
        <v>144</v>
      </c>
      <c r="E191" s="226" t="s">
        <v>19</v>
      </c>
      <c r="F191" s="227" t="s">
        <v>575</v>
      </c>
      <c r="G191" s="225"/>
      <c r="H191" s="226" t="s">
        <v>19</v>
      </c>
      <c r="I191" s="228"/>
      <c r="J191" s="225"/>
      <c r="K191" s="225"/>
      <c r="L191" s="229"/>
      <c r="M191" s="230"/>
      <c r="N191" s="231"/>
      <c r="O191" s="231"/>
      <c r="P191" s="231"/>
      <c r="Q191" s="231"/>
      <c r="R191" s="231"/>
      <c r="S191" s="231"/>
      <c r="T191" s="23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3" t="s">
        <v>144</v>
      </c>
      <c r="AU191" s="233" t="s">
        <v>82</v>
      </c>
      <c r="AV191" s="13" t="s">
        <v>80</v>
      </c>
      <c r="AW191" s="13" t="s">
        <v>33</v>
      </c>
      <c r="AX191" s="13" t="s">
        <v>72</v>
      </c>
      <c r="AY191" s="233" t="s">
        <v>133</v>
      </c>
    </row>
    <row r="192" s="14" customFormat="1">
      <c r="A192" s="14"/>
      <c r="B192" s="234"/>
      <c r="C192" s="235"/>
      <c r="D192" s="219" t="s">
        <v>144</v>
      </c>
      <c r="E192" s="236" t="s">
        <v>19</v>
      </c>
      <c r="F192" s="237" t="s">
        <v>663</v>
      </c>
      <c r="G192" s="235"/>
      <c r="H192" s="238">
        <v>24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4" t="s">
        <v>144</v>
      </c>
      <c r="AU192" s="244" t="s">
        <v>82</v>
      </c>
      <c r="AV192" s="14" t="s">
        <v>82</v>
      </c>
      <c r="AW192" s="14" t="s">
        <v>33</v>
      </c>
      <c r="AX192" s="14" t="s">
        <v>72</v>
      </c>
      <c r="AY192" s="244" t="s">
        <v>133</v>
      </c>
    </row>
    <row r="193" s="15" customFormat="1">
      <c r="A193" s="15"/>
      <c r="B193" s="245"/>
      <c r="C193" s="246"/>
      <c r="D193" s="219" t="s">
        <v>144</v>
      </c>
      <c r="E193" s="247" t="s">
        <v>19</v>
      </c>
      <c r="F193" s="248" t="s">
        <v>149</v>
      </c>
      <c r="G193" s="246"/>
      <c r="H193" s="249">
        <v>24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55" t="s">
        <v>144</v>
      </c>
      <c r="AU193" s="255" t="s">
        <v>82</v>
      </c>
      <c r="AV193" s="15" t="s">
        <v>140</v>
      </c>
      <c r="AW193" s="15" t="s">
        <v>33</v>
      </c>
      <c r="AX193" s="15" t="s">
        <v>80</v>
      </c>
      <c r="AY193" s="255" t="s">
        <v>133</v>
      </c>
    </row>
    <row r="194" s="2" customFormat="1" ht="16.5" customHeight="1">
      <c r="A194" s="40"/>
      <c r="B194" s="41"/>
      <c r="C194" s="270" t="s">
        <v>8</v>
      </c>
      <c r="D194" s="270" t="s">
        <v>286</v>
      </c>
      <c r="E194" s="271" t="s">
        <v>577</v>
      </c>
      <c r="F194" s="272" t="s">
        <v>578</v>
      </c>
      <c r="G194" s="273" t="s">
        <v>183</v>
      </c>
      <c r="H194" s="274">
        <v>38.399999999999999</v>
      </c>
      <c r="I194" s="275"/>
      <c r="J194" s="276">
        <f>ROUND(I194*H194,2)</f>
        <v>0</v>
      </c>
      <c r="K194" s="272" t="s">
        <v>153</v>
      </c>
      <c r="L194" s="277"/>
      <c r="M194" s="278" t="s">
        <v>19</v>
      </c>
      <c r="N194" s="279" t="s">
        <v>43</v>
      </c>
      <c r="O194" s="86"/>
      <c r="P194" s="215">
        <f>O194*H194</f>
        <v>0</v>
      </c>
      <c r="Q194" s="215">
        <v>1</v>
      </c>
      <c r="R194" s="215">
        <f>Q194*H194</f>
        <v>38.399999999999999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197</v>
      </c>
      <c r="AT194" s="217" t="s">
        <v>286</v>
      </c>
      <c r="AU194" s="217" t="s">
        <v>82</v>
      </c>
      <c r="AY194" s="19" t="s">
        <v>133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80</v>
      </c>
      <c r="BK194" s="218">
        <f>ROUND(I194*H194,2)</f>
        <v>0</v>
      </c>
      <c r="BL194" s="19" t="s">
        <v>140</v>
      </c>
      <c r="BM194" s="217" t="s">
        <v>579</v>
      </c>
    </row>
    <row r="195" s="2" customFormat="1">
      <c r="A195" s="40"/>
      <c r="B195" s="41"/>
      <c r="C195" s="42"/>
      <c r="D195" s="219" t="s">
        <v>142</v>
      </c>
      <c r="E195" s="42"/>
      <c r="F195" s="220" t="s">
        <v>578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142</v>
      </c>
      <c r="AU195" s="19" t="s">
        <v>82</v>
      </c>
    </row>
    <row r="196" s="13" customFormat="1">
      <c r="A196" s="13"/>
      <c r="B196" s="224"/>
      <c r="C196" s="225"/>
      <c r="D196" s="219" t="s">
        <v>144</v>
      </c>
      <c r="E196" s="226" t="s">
        <v>19</v>
      </c>
      <c r="F196" s="227" t="s">
        <v>575</v>
      </c>
      <c r="G196" s="225"/>
      <c r="H196" s="226" t="s">
        <v>19</v>
      </c>
      <c r="I196" s="228"/>
      <c r="J196" s="225"/>
      <c r="K196" s="225"/>
      <c r="L196" s="229"/>
      <c r="M196" s="230"/>
      <c r="N196" s="231"/>
      <c r="O196" s="231"/>
      <c r="P196" s="231"/>
      <c r="Q196" s="231"/>
      <c r="R196" s="231"/>
      <c r="S196" s="231"/>
      <c r="T196" s="23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3" t="s">
        <v>144</v>
      </c>
      <c r="AU196" s="233" t="s">
        <v>82</v>
      </c>
      <c r="AV196" s="13" t="s">
        <v>80</v>
      </c>
      <c r="AW196" s="13" t="s">
        <v>33</v>
      </c>
      <c r="AX196" s="13" t="s">
        <v>72</v>
      </c>
      <c r="AY196" s="233" t="s">
        <v>133</v>
      </c>
    </row>
    <row r="197" s="14" customFormat="1">
      <c r="A197" s="14"/>
      <c r="B197" s="234"/>
      <c r="C197" s="235"/>
      <c r="D197" s="219" t="s">
        <v>144</v>
      </c>
      <c r="E197" s="236" t="s">
        <v>19</v>
      </c>
      <c r="F197" s="237" t="s">
        <v>663</v>
      </c>
      <c r="G197" s="235"/>
      <c r="H197" s="238">
        <v>24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4" t="s">
        <v>144</v>
      </c>
      <c r="AU197" s="244" t="s">
        <v>82</v>
      </c>
      <c r="AV197" s="14" t="s">
        <v>82</v>
      </c>
      <c r="AW197" s="14" t="s">
        <v>33</v>
      </c>
      <c r="AX197" s="14" t="s">
        <v>72</v>
      </c>
      <c r="AY197" s="244" t="s">
        <v>133</v>
      </c>
    </row>
    <row r="198" s="16" customFormat="1">
      <c r="A198" s="16"/>
      <c r="B198" s="259"/>
      <c r="C198" s="260"/>
      <c r="D198" s="219" t="s">
        <v>144</v>
      </c>
      <c r="E198" s="261" t="s">
        <v>19</v>
      </c>
      <c r="F198" s="262" t="s">
        <v>580</v>
      </c>
      <c r="G198" s="260"/>
      <c r="H198" s="263">
        <v>24</v>
      </c>
      <c r="I198" s="264"/>
      <c r="J198" s="260"/>
      <c r="K198" s="260"/>
      <c r="L198" s="265"/>
      <c r="M198" s="266"/>
      <c r="N198" s="267"/>
      <c r="O198" s="267"/>
      <c r="P198" s="267"/>
      <c r="Q198" s="267"/>
      <c r="R198" s="267"/>
      <c r="S198" s="267"/>
      <c r="T198" s="268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T198" s="269" t="s">
        <v>144</v>
      </c>
      <c r="AU198" s="269" t="s">
        <v>82</v>
      </c>
      <c r="AV198" s="16" t="s">
        <v>160</v>
      </c>
      <c r="AW198" s="16" t="s">
        <v>33</v>
      </c>
      <c r="AX198" s="16" t="s">
        <v>72</v>
      </c>
      <c r="AY198" s="269" t="s">
        <v>133</v>
      </c>
    </row>
    <row r="199" s="14" customFormat="1">
      <c r="A199" s="14"/>
      <c r="B199" s="234"/>
      <c r="C199" s="235"/>
      <c r="D199" s="219" t="s">
        <v>144</v>
      </c>
      <c r="E199" s="236" t="s">
        <v>19</v>
      </c>
      <c r="F199" s="237" t="s">
        <v>664</v>
      </c>
      <c r="G199" s="235"/>
      <c r="H199" s="238">
        <v>38.399999999999999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4" t="s">
        <v>144</v>
      </c>
      <c r="AU199" s="244" t="s">
        <v>82</v>
      </c>
      <c r="AV199" s="14" t="s">
        <v>82</v>
      </c>
      <c r="AW199" s="14" t="s">
        <v>33</v>
      </c>
      <c r="AX199" s="14" t="s">
        <v>72</v>
      </c>
      <c r="AY199" s="244" t="s">
        <v>133</v>
      </c>
    </row>
    <row r="200" s="16" customFormat="1">
      <c r="A200" s="16"/>
      <c r="B200" s="259"/>
      <c r="C200" s="260"/>
      <c r="D200" s="219" t="s">
        <v>144</v>
      </c>
      <c r="E200" s="261" t="s">
        <v>19</v>
      </c>
      <c r="F200" s="262" t="s">
        <v>582</v>
      </c>
      <c r="G200" s="260"/>
      <c r="H200" s="263">
        <v>38.399999999999999</v>
      </c>
      <c r="I200" s="264"/>
      <c r="J200" s="260"/>
      <c r="K200" s="260"/>
      <c r="L200" s="265"/>
      <c r="M200" s="266"/>
      <c r="N200" s="267"/>
      <c r="O200" s="267"/>
      <c r="P200" s="267"/>
      <c r="Q200" s="267"/>
      <c r="R200" s="267"/>
      <c r="S200" s="267"/>
      <c r="T200" s="268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T200" s="269" t="s">
        <v>144</v>
      </c>
      <c r="AU200" s="269" t="s">
        <v>82</v>
      </c>
      <c r="AV200" s="16" t="s">
        <v>160</v>
      </c>
      <c r="AW200" s="16" t="s">
        <v>33</v>
      </c>
      <c r="AX200" s="16" t="s">
        <v>80</v>
      </c>
      <c r="AY200" s="269" t="s">
        <v>133</v>
      </c>
    </row>
    <row r="201" s="2" customFormat="1" ht="16.5" customHeight="1">
      <c r="A201" s="40"/>
      <c r="B201" s="41"/>
      <c r="C201" s="206" t="s">
        <v>321</v>
      </c>
      <c r="D201" s="206" t="s">
        <v>136</v>
      </c>
      <c r="E201" s="207" t="s">
        <v>583</v>
      </c>
      <c r="F201" s="208" t="s">
        <v>584</v>
      </c>
      <c r="G201" s="209" t="s">
        <v>139</v>
      </c>
      <c r="H201" s="210">
        <v>103.11</v>
      </c>
      <c r="I201" s="211"/>
      <c r="J201" s="212">
        <f>ROUND(I201*H201,2)</f>
        <v>0</v>
      </c>
      <c r="K201" s="208" t="s">
        <v>153</v>
      </c>
      <c r="L201" s="46"/>
      <c r="M201" s="213" t="s">
        <v>19</v>
      </c>
      <c r="N201" s="214" t="s">
        <v>43</v>
      </c>
      <c r="O201" s="86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140</v>
      </c>
      <c r="AT201" s="217" t="s">
        <v>136</v>
      </c>
      <c r="AU201" s="217" t="s">
        <v>82</v>
      </c>
      <c r="AY201" s="19" t="s">
        <v>133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80</v>
      </c>
      <c r="BK201" s="218">
        <f>ROUND(I201*H201,2)</f>
        <v>0</v>
      </c>
      <c r="BL201" s="19" t="s">
        <v>140</v>
      </c>
      <c r="BM201" s="217" t="s">
        <v>585</v>
      </c>
    </row>
    <row r="202" s="2" customFormat="1">
      <c r="A202" s="40"/>
      <c r="B202" s="41"/>
      <c r="C202" s="42"/>
      <c r="D202" s="219" t="s">
        <v>142</v>
      </c>
      <c r="E202" s="42"/>
      <c r="F202" s="220" t="s">
        <v>586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142</v>
      </c>
      <c r="AU202" s="19" t="s">
        <v>82</v>
      </c>
    </row>
    <row r="203" s="13" customFormat="1">
      <c r="A203" s="13"/>
      <c r="B203" s="224"/>
      <c r="C203" s="225"/>
      <c r="D203" s="219" t="s">
        <v>144</v>
      </c>
      <c r="E203" s="226" t="s">
        <v>19</v>
      </c>
      <c r="F203" s="227" t="s">
        <v>587</v>
      </c>
      <c r="G203" s="225"/>
      <c r="H203" s="226" t="s">
        <v>19</v>
      </c>
      <c r="I203" s="228"/>
      <c r="J203" s="225"/>
      <c r="K203" s="225"/>
      <c r="L203" s="229"/>
      <c r="M203" s="230"/>
      <c r="N203" s="231"/>
      <c r="O203" s="231"/>
      <c r="P203" s="231"/>
      <c r="Q203" s="231"/>
      <c r="R203" s="231"/>
      <c r="S203" s="231"/>
      <c r="T203" s="23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3" t="s">
        <v>144</v>
      </c>
      <c r="AU203" s="233" t="s">
        <v>82</v>
      </c>
      <c r="AV203" s="13" t="s">
        <v>80</v>
      </c>
      <c r="AW203" s="13" t="s">
        <v>33</v>
      </c>
      <c r="AX203" s="13" t="s">
        <v>72</v>
      </c>
      <c r="AY203" s="233" t="s">
        <v>133</v>
      </c>
    </row>
    <row r="204" s="14" customFormat="1">
      <c r="A204" s="14"/>
      <c r="B204" s="234"/>
      <c r="C204" s="235"/>
      <c r="D204" s="219" t="s">
        <v>144</v>
      </c>
      <c r="E204" s="236" t="s">
        <v>19</v>
      </c>
      <c r="F204" s="237" t="s">
        <v>588</v>
      </c>
      <c r="G204" s="235"/>
      <c r="H204" s="238">
        <v>103.11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4" t="s">
        <v>144</v>
      </c>
      <c r="AU204" s="244" t="s">
        <v>82</v>
      </c>
      <c r="AV204" s="14" t="s">
        <v>82</v>
      </c>
      <c r="AW204" s="14" t="s">
        <v>33</v>
      </c>
      <c r="AX204" s="14" t="s">
        <v>72</v>
      </c>
      <c r="AY204" s="244" t="s">
        <v>133</v>
      </c>
    </row>
    <row r="205" s="15" customFormat="1">
      <c r="A205" s="15"/>
      <c r="B205" s="245"/>
      <c r="C205" s="246"/>
      <c r="D205" s="219" t="s">
        <v>144</v>
      </c>
      <c r="E205" s="247" t="s">
        <v>19</v>
      </c>
      <c r="F205" s="248" t="s">
        <v>149</v>
      </c>
      <c r="G205" s="246"/>
      <c r="H205" s="249">
        <v>103.11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55" t="s">
        <v>144</v>
      </c>
      <c r="AU205" s="255" t="s">
        <v>82</v>
      </c>
      <c r="AV205" s="15" t="s">
        <v>140</v>
      </c>
      <c r="AW205" s="15" t="s">
        <v>33</v>
      </c>
      <c r="AX205" s="15" t="s">
        <v>80</v>
      </c>
      <c r="AY205" s="255" t="s">
        <v>133</v>
      </c>
    </row>
    <row r="206" s="2" customFormat="1" ht="16.5" customHeight="1">
      <c r="A206" s="40"/>
      <c r="B206" s="41"/>
      <c r="C206" s="206" t="s">
        <v>319</v>
      </c>
      <c r="D206" s="206" t="s">
        <v>136</v>
      </c>
      <c r="E206" s="207" t="s">
        <v>589</v>
      </c>
      <c r="F206" s="208" t="s">
        <v>590</v>
      </c>
      <c r="G206" s="209" t="s">
        <v>139</v>
      </c>
      <c r="H206" s="210">
        <v>24</v>
      </c>
      <c r="I206" s="211"/>
      <c r="J206" s="212">
        <f>ROUND(I206*H206,2)</f>
        <v>0</v>
      </c>
      <c r="K206" s="208" t="s">
        <v>153</v>
      </c>
      <c r="L206" s="46"/>
      <c r="M206" s="213" t="s">
        <v>19</v>
      </c>
      <c r="N206" s="214" t="s">
        <v>43</v>
      </c>
      <c r="O206" s="86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140</v>
      </c>
      <c r="AT206" s="217" t="s">
        <v>136</v>
      </c>
      <c r="AU206" s="217" t="s">
        <v>82</v>
      </c>
      <c r="AY206" s="19" t="s">
        <v>133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80</v>
      </c>
      <c r="BK206" s="218">
        <f>ROUND(I206*H206,2)</f>
        <v>0</v>
      </c>
      <c r="BL206" s="19" t="s">
        <v>140</v>
      </c>
      <c r="BM206" s="217" t="s">
        <v>591</v>
      </c>
    </row>
    <row r="207" s="2" customFormat="1">
      <c r="A207" s="40"/>
      <c r="B207" s="41"/>
      <c r="C207" s="42"/>
      <c r="D207" s="219" t="s">
        <v>142</v>
      </c>
      <c r="E207" s="42"/>
      <c r="F207" s="220" t="s">
        <v>592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142</v>
      </c>
      <c r="AU207" s="19" t="s">
        <v>82</v>
      </c>
    </row>
    <row r="208" s="13" customFormat="1">
      <c r="A208" s="13"/>
      <c r="B208" s="224"/>
      <c r="C208" s="225"/>
      <c r="D208" s="219" t="s">
        <v>144</v>
      </c>
      <c r="E208" s="226" t="s">
        <v>19</v>
      </c>
      <c r="F208" s="227" t="s">
        <v>665</v>
      </c>
      <c r="G208" s="225"/>
      <c r="H208" s="226" t="s">
        <v>19</v>
      </c>
      <c r="I208" s="228"/>
      <c r="J208" s="225"/>
      <c r="K208" s="225"/>
      <c r="L208" s="229"/>
      <c r="M208" s="230"/>
      <c r="N208" s="231"/>
      <c r="O208" s="231"/>
      <c r="P208" s="231"/>
      <c r="Q208" s="231"/>
      <c r="R208" s="231"/>
      <c r="S208" s="231"/>
      <c r="T208" s="23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3" t="s">
        <v>144</v>
      </c>
      <c r="AU208" s="233" t="s">
        <v>82</v>
      </c>
      <c r="AV208" s="13" t="s">
        <v>80</v>
      </c>
      <c r="AW208" s="13" t="s">
        <v>33</v>
      </c>
      <c r="AX208" s="13" t="s">
        <v>72</v>
      </c>
      <c r="AY208" s="233" t="s">
        <v>133</v>
      </c>
    </row>
    <row r="209" s="14" customFormat="1">
      <c r="A209" s="14"/>
      <c r="B209" s="234"/>
      <c r="C209" s="235"/>
      <c r="D209" s="219" t="s">
        <v>144</v>
      </c>
      <c r="E209" s="236" t="s">
        <v>19</v>
      </c>
      <c r="F209" s="237" t="s">
        <v>666</v>
      </c>
      <c r="G209" s="235"/>
      <c r="H209" s="238">
        <v>24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4" t="s">
        <v>144</v>
      </c>
      <c r="AU209" s="244" t="s">
        <v>82</v>
      </c>
      <c r="AV209" s="14" t="s">
        <v>82</v>
      </c>
      <c r="AW209" s="14" t="s">
        <v>33</v>
      </c>
      <c r="AX209" s="14" t="s">
        <v>72</v>
      </c>
      <c r="AY209" s="244" t="s">
        <v>133</v>
      </c>
    </row>
    <row r="210" s="15" customFormat="1">
      <c r="A210" s="15"/>
      <c r="B210" s="245"/>
      <c r="C210" s="246"/>
      <c r="D210" s="219" t="s">
        <v>144</v>
      </c>
      <c r="E210" s="247" t="s">
        <v>19</v>
      </c>
      <c r="F210" s="248" t="s">
        <v>149</v>
      </c>
      <c r="G210" s="246"/>
      <c r="H210" s="249">
        <v>24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55" t="s">
        <v>144</v>
      </c>
      <c r="AU210" s="255" t="s">
        <v>82</v>
      </c>
      <c r="AV210" s="15" t="s">
        <v>140</v>
      </c>
      <c r="AW210" s="15" t="s">
        <v>33</v>
      </c>
      <c r="AX210" s="15" t="s">
        <v>80</v>
      </c>
      <c r="AY210" s="255" t="s">
        <v>133</v>
      </c>
    </row>
    <row r="211" s="2" customFormat="1" ht="16.5" customHeight="1">
      <c r="A211" s="40"/>
      <c r="B211" s="41"/>
      <c r="C211" s="270" t="s">
        <v>330</v>
      </c>
      <c r="D211" s="270" t="s">
        <v>286</v>
      </c>
      <c r="E211" s="271" t="s">
        <v>595</v>
      </c>
      <c r="F211" s="272" t="s">
        <v>596</v>
      </c>
      <c r="G211" s="273" t="s">
        <v>183</v>
      </c>
      <c r="H211" s="274">
        <v>3.8399999999999999</v>
      </c>
      <c r="I211" s="275"/>
      <c r="J211" s="276">
        <f>ROUND(I211*H211,2)</f>
        <v>0</v>
      </c>
      <c r="K211" s="272" t="s">
        <v>153</v>
      </c>
      <c r="L211" s="277"/>
      <c r="M211" s="278" t="s">
        <v>19</v>
      </c>
      <c r="N211" s="279" t="s">
        <v>43</v>
      </c>
      <c r="O211" s="86"/>
      <c r="P211" s="215">
        <f>O211*H211</f>
        <v>0</v>
      </c>
      <c r="Q211" s="215">
        <v>1</v>
      </c>
      <c r="R211" s="215">
        <f>Q211*H211</f>
        <v>3.8399999999999999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197</v>
      </c>
      <c r="AT211" s="217" t="s">
        <v>286</v>
      </c>
      <c r="AU211" s="217" t="s">
        <v>82</v>
      </c>
      <c r="AY211" s="19" t="s">
        <v>133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80</v>
      </c>
      <c r="BK211" s="218">
        <f>ROUND(I211*H211,2)</f>
        <v>0</v>
      </c>
      <c r="BL211" s="19" t="s">
        <v>140</v>
      </c>
      <c r="BM211" s="217" t="s">
        <v>597</v>
      </c>
    </row>
    <row r="212" s="2" customFormat="1">
      <c r="A212" s="40"/>
      <c r="B212" s="41"/>
      <c r="C212" s="42"/>
      <c r="D212" s="219" t="s">
        <v>142</v>
      </c>
      <c r="E212" s="42"/>
      <c r="F212" s="220" t="s">
        <v>596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142</v>
      </c>
      <c r="AU212" s="19" t="s">
        <v>82</v>
      </c>
    </row>
    <row r="213" s="13" customFormat="1">
      <c r="A213" s="13"/>
      <c r="B213" s="224"/>
      <c r="C213" s="225"/>
      <c r="D213" s="219" t="s">
        <v>144</v>
      </c>
      <c r="E213" s="226" t="s">
        <v>19</v>
      </c>
      <c r="F213" s="227" t="s">
        <v>665</v>
      </c>
      <c r="G213" s="225"/>
      <c r="H213" s="226" t="s">
        <v>19</v>
      </c>
      <c r="I213" s="228"/>
      <c r="J213" s="225"/>
      <c r="K213" s="225"/>
      <c r="L213" s="229"/>
      <c r="M213" s="230"/>
      <c r="N213" s="231"/>
      <c r="O213" s="231"/>
      <c r="P213" s="231"/>
      <c r="Q213" s="231"/>
      <c r="R213" s="231"/>
      <c r="S213" s="231"/>
      <c r="T213" s="23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3" t="s">
        <v>144</v>
      </c>
      <c r="AU213" s="233" t="s">
        <v>82</v>
      </c>
      <c r="AV213" s="13" t="s">
        <v>80</v>
      </c>
      <c r="AW213" s="13" t="s">
        <v>33</v>
      </c>
      <c r="AX213" s="13" t="s">
        <v>72</v>
      </c>
      <c r="AY213" s="233" t="s">
        <v>133</v>
      </c>
    </row>
    <row r="214" s="14" customFormat="1">
      <c r="A214" s="14"/>
      <c r="B214" s="234"/>
      <c r="C214" s="235"/>
      <c r="D214" s="219" t="s">
        <v>144</v>
      </c>
      <c r="E214" s="236" t="s">
        <v>19</v>
      </c>
      <c r="F214" s="237" t="s">
        <v>666</v>
      </c>
      <c r="G214" s="235"/>
      <c r="H214" s="238">
        <v>24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4" t="s">
        <v>144</v>
      </c>
      <c r="AU214" s="244" t="s">
        <v>82</v>
      </c>
      <c r="AV214" s="14" t="s">
        <v>82</v>
      </c>
      <c r="AW214" s="14" t="s">
        <v>33</v>
      </c>
      <c r="AX214" s="14" t="s">
        <v>72</v>
      </c>
      <c r="AY214" s="244" t="s">
        <v>133</v>
      </c>
    </row>
    <row r="215" s="15" customFormat="1">
      <c r="A215" s="15"/>
      <c r="B215" s="245"/>
      <c r="C215" s="246"/>
      <c r="D215" s="219" t="s">
        <v>144</v>
      </c>
      <c r="E215" s="247" t="s">
        <v>19</v>
      </c>
      <c r="F215" s="248" t="s">
        <v>598</v>
      </c>
      <c r="G215" s="246"/>
      <c r="H215" s="249">
        <v>24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55" t="s">
        <v>144</v>
      </c>
      <c r="AU215" s="255" t="s">
        <v>82</v>
      </c>
      <c r="AV215" s="15" t="s">
        <v>140</v>
      </c>
      <c r="AW215" s="15" t="s">
        <v>33</v>
      </c>
      <c r="AX215" s="15" t="s">
        <v>72</v>
      </c>
      <c r="AY215" s="255" t="s">
        <v>133</v>
      </c>
    </row>
    <row r="216" s="13" customFormat="1">
      <c r="A216" s="13"/>
      <c r="B216" s="224"/>
      <c r="C216" s="225"/>
      <c r="D216" s="219" t="s">
        <v>144</v>
      </c>
      <c r="E216" s="226" t="s">
        <v>19</v>
      </c>
      <c r="F216" s="227" t="s">
        <v>599</v>
      </c>
      <c r="G216" s="225"/>
      <c r="H216" s="226" t="s">
        <v>19</v>
      </c>
      <c r="I216" s="228"/>
      <c r="J216" s="225"/>
      <c r="K216" s="225"/>
      <c r="L216" s="229"/>
      <c r="M216" s="230"/>
      <c r="N216" s="231"/>
      <c r="O216" s="231"/>
      <c r="P216" s="231"/>
      <c r="Q216" s="231"/>
      <c r="R216" s="231"/>
      <c r="S216" s="231"/>
      <c r="T216" s="23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3" t="s">
        <v>144</v>
      </c>
      <c r="AU216" s="233" t="s">
        <v>82</v>
      </c>
      <c r="AV216" s="13" t="s">
        <v>80</v>
      </c>
      <c r="AW216" s="13" t="s">
        <v>33</v>
      </c>
      <c r="AX216" s="13" t="s">
        <v>72</v>
      </c>
      <c r="AY216" s="233" t="s">
        <v>133</v>
      </c>
    </row>
    <row r="217" s="14" customFormat="1">
      <c r="A217" s="14"/>
      <c r="B217" s="234"/>
      <c r="C217" s="235"/>
      <c r="D217" s="219" t="s">
        <v>144</v>
      </c>
      <c r="E217" s="236" t="s">
        <v>19</v>
      </c>
      <c r="F217" s="237" t="s">
        <v>667</v>
      </c>
      <c r="G217" s="235"/>
      <c r="H217" s="238">
        <v>2.3999999999999999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4" t="s">
        <v>144</v>
      </c>
      <c r="AU217" s="244" t="s">
        <v>82</v>
      </c>
      <c r="AV217" s="14" t="s">
        <v>82</v>
      </c>
      <c r="AW217" s="14" t="s">
        <v>33</v>
      </c>
      <c r="AX217" s="14" t="s">
        <v>72</v>
      </c>
      <c r="AY217" s="244" t="s">
        <v>133</v>
      </c>
    </row>
    <row r="218" s="16" customFormat="1">
      <c r="A218" s="16"/>
      <c r="B218" s="259"/>
      <c r="C218" s="260"/>
      <c r="D218" s="219" t="s">
        <v>144</v>
      </c>
      <c r="E218" s="261" t="s">
        <v>19</v>
      </c>
      <c r="F218" s="262" t="s">
        <v>580</v>
      </c>
      <c r="G218" s="260"/>
      <c r="H218" s="263">
        <v>2.3999999999999999</v>
      </c>
      <c r="I218" s="264"/>
      <c r="J218" s="260"/>
      <c r="K218" s="260"/>
      <c r="L218" s="265"/>
      <c r="M218" s="266"/>
      <c r="N218" s="267"/>
      <c r="O218" s="267"/>
      <c r="P218" s="267"/>
      <c r="Q218" s="267"/>
      <c r="R218" s="267"/>
      <c r="S218" s="267"/>
      <c r="T218" s="268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69" t="s">
        <v>144</v>
      </c>
      <c r="AU218" s="269" t="s">
        <v>82</v>
      </c>
      <c r="AV218" s="16" t="s">
        <v>160</v>
      </c>
      <c r="AW218" s="16" t="s">
        <v>33</v>
      </c>
      <c r="AX218" s="16" t="s">
        <v>72</v>
      </c>
      <c r="AY218" s="269" t="s">
        <v>133</v>
      </c>
    </row>
    <row r="219" s="14" customFormat="1">
      <c r="A219" s="14"/>
      <c r="B219" s="234"/>
      <c r="C219" s="235"/>
      <c r="D219" s="219" t="s">
        <v>144</v>
      </c>
      <c r="E219" s="236" t="s">
        <v>19</v>
      </c>
      <c r="F219" s="237" t="s">
        <v>668</v>
      </c>
      <c r="G219" s="235"/>
      <c r="H219" s="238">
        <v>3.8399999999999999</v>
      </c>
      <c r="I219" s="239"/>
      <c r="J219" s="235"/>
      <c r="K219" s="235"/>
      <c r="L219" s="240"/>
      <c r="M219" s="241"/>
      <c r="N219" s="242"/>
      <c r="O219" s="242"/>
      <c r="P219" s="242"/>
      <c r="Q219" s="242"/>
      <c r="R219" s="242"/>
      <c r="S219" s="242"/>
      <c r="T219" s="24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4" t="s">
        <v>144</v>
      </c>
      <c r="AU219" s="244" t="s">
        <v>82</v>
      </c>
      <c r="AV219" s="14" t="s">
        <v>82</v>
      </c>
      <c r="AW219" s="14" t="s">
        <v>33</v>
      </c>
      <c r="AX219" s="14" t="s">
        <v>72</v>
      </c>
      <c r="AY219" s="244" t="s">
        <v>133</v>
      </c>
    </row>
    <row r="220" s="16" customFormat="1">
      <c r="A220" s="16"/>
      <c r="B220" s="259"/>
      <c r="C220" s="260"/>
      <c r="D220" s="219" t="s">
        <v>144</v>
      </c>
      <c r="E220" s="261" t="s">
        <v>19</v>
      </c>
      <c r="F220" s="262" t="s">
        <v>582</v>
      </c>
      <c r="G220" s="260"/>
      <c r="H220" s="263">
        <v>3.8399999999999999</v>
      </c>
      <c r="I220" s="264"/>
      <c r="J220" s="260"/>
      <c r="K220" s="260"/>
      <c r="L220" s="265"/>
      <c r="M220" s="266"/>
      <c r="N220" s="267"/>
      <c r="O220" s="267"/>
      <c r="P220" s="267"/>
      <c r="Q220" s="267"/>
      <c r="R220" s="267"/>
      <c r="S220" s="267"/>
      <c r="T220" s="268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T220" s="269" t="s">
        <v>144</v>
      </c>
      <c r="AU220" s="269" t="s">
        <v>82</v>
      </c>
      <c r="AV220" s="16" t="s">
        <v>160</v>
      </c>
      <c r="AW220" s="16" t="s">
        <v>33</v>
      </c>
      <c r="AX220" s="16" t="s">
        <v>80</v>
      </c>
      <c r="AY220" s="269" t="s">
        <v>133</v>
      </c>
    </row>
    <row r="221" s="2" customFormat="1" ht="16.5" customHeight="1">
      <c r="A221" s="40"/>
      <c r="B221" s="41"/>
      <c r="C221" s="206" t="s">
        <v>360</v>
      </c>
      <c r="D221" s="206" t="s">
        <v>136</v>
      </c>
      <c r="E221" s="207" t="s">
        <v>602</v>
      </c>
      <c r="F221" s="208" t="s">
        <v>603</v>
      </c>
      <c r="G221" s="209" t="s">
        <v>139</v>
      </c>
      <c r="H221" s="210">
        <v>24</v>
      </c>
      <c r="I221" s="211"/>
      <c r="J221" s="212">
        <f>ROUND(I221*H221,2)</f>
        <v>0</v>
      </c>
      <c r="K221" s="208" t="s">
        <v>153</v>
      </c>
      <c r="L221" s="46"/>
      <c r="M221" s="213" t="s">
        <v>19</v>
      </c>
      <c r="N221" s="214" t="s">
        <v>43</v>
      </c>
      <c r="O221" s="86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140</v>
      </c>
      <c r="AT221" s="217" t="s">
        <v>136</v>
      </c>
      <c r="AU221" s="217" t="s">
        <v>82</v>
      </c>
      <c r="AY221" s="19" t="s">
        <v>133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80</v>
      </c>
      <c r="BK221" s="218">
        <f>ROUND(I221*H221,2)</f>
        <v>0</v>
      </c>
      <c r="BL221" s="19" t="s">
        <v>140</v>
      </c>
      <c r="BM221" s="217" t="s">
        <v>604</v>
      </c>
    </row>
    <row r="222" s="2" customFormat="1">
      <c r="A222" s="40"/>
      <c r="B222" s="41"/>
      <c r="C222" s="42"/>
      <c r="D222" s="219" t="s">
        <v>142</v>
      </c>
      <c r="E222" s="42"/>
      <c r="F222" s="220" t="s">
        <v>605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142</v>
      </c>
      <c r="AU222" s="19" t="s">
        <v>82</v>
      </c>
    </row>
    <row r="223" s="13" customFormat="1">
      <c r="A223" s="13"/>
      <c r="B223" s="224"/>
      <c r="C223" s="225"/>
      <c r="D223" s="219" t="s">
        <v>144</v>
      </c>
      <c r="E223" s="226" t="s">
        <v>19</v>
      </c>
      <c r="F223" s="227" t="s">
        <v>665</v>
      </c>
      <c r="G223" s="225"/>
      <c r="H223" s="226" t="s">
        <v>19</v>
      </c>
      <c r="I223" s="228"/>
      <c r="J223" s="225"/>
      <c r="K223" s="225"/>
      <c r="L223" s="229"/>
      <c r="M223" s="230"/>
      <c r="N223" s="231"/>
      <c r="O223" s="231"/>
      <c r="P223" s="231"/>
      <c r="Q223" s="231"/>
      <c r="R223" s="231"/>
      <c r="S223" s="231"/>
      <c r="T223" s="23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3" t="s">
        <v>144</v>
      </c>
      <c r="AU223" s="233" t="s">
        <v>82</v>
      </c>
      <c r="AV223" s="13" t="s">
        <v>80</v>
      </c>
      <c r="AW223" s="13" t="s">
        <v>33</v>
      </c>
      <c r="AX223" s="13" t="s">
        <v>72</v>
      </c>
      <c r="AY223" s="233" t="s">
        <v>133</v>
      </c>
    </row>
    <row r="224" s="14" customFormat="1">
      <c r="A224" s="14"/>
      <c r="B224" s="234"/>
      <c r="C224" s="235"/>
      <c r="D224" s="219" t="s">
        <v>144</v>
      </c>
      <c r="E224" s="236" t="s">
        <v>19</v>
      </c>
      <c r="F224" s="237" t="s">
        <v>666</v>
      </c>
      <c r="G224" s="235"/>
      <c r="H224" s="238">
        <v>24</v>
      </c>
      <c r="I224" s="239"/>
      <c r="J224" s="235"/>
      <c r="K224" s="235"/>
      <c r="L224" s="240"/>
      <c r="M224" s="241"/>
      <c r="N224" s="242"/>
      <c r="O224" s="242"/>
      <c r="P224" s="242"/>
      <c r="Q224" s="242"/>
      <c r="R224" s="242"/>
      <c r="S224" s="242"/>
      <c r="T224" s="24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4" t="s">
        <v>144</v>
      </c>
      <c r="AU224" s="244" t="s">
        <v>82</v>
      </c>
      <c r="AV224" s="14" t="s">
        <v>82</v>
      </c>
      <c r="AW224" s="14" t="s">
        <v>33</v>
      </c>
      <c r="AX224" s="14" t="s">
        <v>72</v>
      </c>
      <c r="AY224" s="244" t="s">
        <v>133</v>
      </c>
    </row>
    <row r="225" s="15" customFormat="1">
      <c r="A225" s="15"/>
      <c r="B225" s="245"/>
      <c r="C225" s="246"/>
      <c r="D225" s="219" t="s">
        <v>144</v>
      </c>
      <c r="E225" s="247" t="s">
        <v>19</v>
      </c>
      <c r="F225" s="248" t="s">
        <v>149</v>
      </c>
      <c r="G225" s="246"/>
      <c r="H225" s="249">
        <v>24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55" t="s">
        <v>144</v>
      </c>
      <c r="AU225" s="255" t="s">
        <v>82</v>
      </c>
      <c r="AV225" s="15" t="s">
        <v>140</v>
      </c>
      <c r="AW225" s="15" t="s">
        <v>33</v>
      </c>
      <c r="AX225" s="15" t="s">
        <v>80</v>
      </c>
      <c r="AY225" s="255" t="s">
        <v>133</v>
      </c>
    </row>
    <row r="226" s="2" customFormat="1" ht="16.5" customHeight="1">
      <c r="A226" s="40"/>
      <c r="B226" s="41"/>
      <c r="C226" s="270" t="s">
        <v>279</v>
      </c>
      <c r="D226" s="270" t="s">
        <v>286</v>
      </c>
      <c r="E226" s="271" t="s">
        <v>606</v>
      </c>
      <c r="F226" s="272" t="s">
        <v>607</v>
      </c>
      <c r="G226" s="273" t="s">
        <v>608</v>
      </c>
      <c r="H226" s="274">
        <v>0.47999999999999998</v>
      </c>
      <c r="I226" s="275"/>
      <c r="J226" s="276">
        <f>ROUND(I226*H226,2)</f>
        <v>0</v>
      </c>
      <c r="K226" s="272" t="s">
        <v>153</v>
      </c>
      <c r="L226" s="277"/>
      <c r="M226" s="278" t="s">
        <v>19</v>
      </c>
      <c r="N226" s="279" t="s">
        <v>43</v>
      </c>
      <c r="O226" s="86"/>
      <c r="P226" s="215">
        <f>O226*H226</f>
        <v>0</v>
      </c>
      <c r="Q226" s="215">
        <v>0.001</v>
      </c>
      <c r="R226" s="215">
        <f>Q226*H226</f>
        <v>0.00048000000000000001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197</v>
      </c>
      <c r="AT226" s="217" t="s">
        <v>286</v>
      </c>
      <c r="AU226" s="217" t="s">
        <v>82</v>
      </c>
      <c r="AY226" s="19" t="s">
        <v>133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80</v>
      </c>
      <c r="BK226" s="218">
        <f>ROUND(I226*H226,2)</f>
        <v>0</v>
      </c>
      <c r="BL226" s="19" t="s">
        <v>140</v>
      </c>
      <c r="BM226" s="217" t="s">
        <v>609</v>
      </c>
    </row>
    <row r="227" s="2" customFormat="1">
      <c r="A227" s="40"/>
      <c r="B227" s="41"/>
      <c r="C227" s="42"/>
      <c r="D227" s="219" t="s">
        <v>142</v>
      </c>
      <c r="E227" s="42"/>
      <c r="F227" s="220" t="s">
        <v>607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142</v>
      </c>
      <c r="AU227" s="19" t="s">
        <v>82</v>
      </c>
    </row>
    <row r="228" s="13" customFormat="1">
      <c r="A228" s="13"/>
      <c r="B228" s="224"/>
      <c r="C228" s="225"/>
      <c r="D228" s="219" t="s">
        <v>144</v>
      </c>
      <c r="E228" s="226" t="s">
        <v>19</v>
      </c>
      <c r="F228" s="227" t="s">
        <v>665</v>
      </c>
      <c r="G228" s="225"/>
      <c r="H228" s="226" t="s">
        <v>19</v>
      </c>
      <c r="I228" s="228"/>
      <c r="J228" s="225"/>
      <c r="K228" s="225"/>
      <c r="L228" s="229"/>
      <c r="M228" s="230"/>
      <c r="N228" s="231"/>
      <c r="O228" s="231"/>
      <c r="P228" s="231"/>
      <c r="Q228" s="231"/>
      <c r="R228" s="231"/>
      <c r="S228" s="231"/>
      <c r="T228" s="23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3" t="s">
        <v>144</v>
      </c>
      <c r="AU228" s="233" t="s">
        <v>82</v>
      </c>
      <c r="AV228" s="13" t="s">
        <v>80</v>
      </c>
      <c r="AW228" s="13" t="s">
        <v>33</v>
      </c>
      <c r="AX228" s="13" t="s">
        <v>72</v>
      </c>
      <c r="AY228" s="233" t="s">
        <v>133</v>
      </c>
    </row>
    <row r="229" s="14" customFormat="1">
      <c r="A229" s="14"/>
      <c r="B229" s="234"/>
      <c r="C229" s="235"/>
      <c r="D229" s="219" t="s">
        <v>144</v>
      </c>
      <c r="E229" s="236" t="s">
        <v>19</v>
      </c>
      <c r="F229" s="237" t="s">
        <v>666</v>
      </c>
      <c r="G229" s="235"/>
      <c r="H229" s="238">
        <v>24</v>
      </c>
      <c r="I229" s="239"/>
      <c r="J229" s="235"/>
      <c r="K229" s="235"/>
      <c r="L229" s="240"/>
      <c r="M229" s="241"/>
      <c r="N229" s="242"/>
      <c r="O229" s="242"/>
      <c r="P229" s="242"/>
      <c r="Q229" s="242"/>
      <c r="R229" s="242"/>
      <c r="S229" s="242"/>
      <c r="T229" s="24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4" t="s">
        <v>144</v>
      </c>
      <c r="AU229" s="244" t="s">
        <v>82</v>
      </c>
      <c r="AV229" s="14" t="s">
        <v>82</v>
      </c>
      <c r="AW229" s="14" t="s">
        <v>33</v>
      </c>
      <c r="AX229" s="14" t="s">
        <v>72</v>
      </c>
      <c r="AY229" s="244" t="s">
        <v>133</v>
      </c>
    </row>
    <row r="230" s="15" customFormat="1">
      <c r="A230" s="15"/>
      <c r="B230" s="245"/>
      <c r="C230" s="246"/>
      <c r="D230" s="219" t="s">
        <v>144</v>
      </c>
      <c r="E230" s="247" t="s">
        <v>19</v>
      </c>
      <c r="F230" s="248" t="s">
        <v>149</v>
      </c>
      <c r="G230" s="246"/>
      <c r="H230" s="249">
        <v>24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55" t="s">
        <v>144</v>
      </c>
      <c r="AU230" s="255" t="s">
        <v>82</v>
      </c>
      <c r="AV230" s="15" t="s">
        <v>140</v>
      </c>
      <c r="AW230" s="15" t="s">
        <v>33</v>
      </c>
      <c r="AX230" s="15" t="s">
        <v>80</v>
      </c>
      <c r="AY230" s="255" t="s">
        <v>133</v>
      </c>
    </row>
    <row r="231" s="14" customFormat="1">
      <c r="A231" s="14"/>
      <c r="B231" s="234"/>
      <c r="C231" s="235"/>
      <c r="D231" s="219" t="s">
        <v>144</v>
      </c>
      <c r="E231" s="235"/>
      <c r="F231" s="237" t="s">
        <v>669</v>
      </c>
      <c r="G231" s="235"/>
      <c r="H231" s="238">
        <v>0.47999999999999998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4" t="s">
        <v>144</v>
      </c>
      <c r="AU231" s="244" t="s">
        <v>82</v>
      </c>
      <c r="AV231" s="14" t="s">
        <v>82</v>
      </c>
      <c r="AW231" s="14" t="s">
        <v>4</v>
      </c>
      <c r="AX231" s="14" t="s">
        <v>80</v>
      </c>
      <c r="AY231" s="244" t="s">
        <v>133</v>
      </c>
    </row>
    <row r="232" s="2" customFormat="1" ht="16.5" customHeight="1">
      <c r="A232" s="40"/>
      <c r="B232" s="41"/>
      <c r="C232" s="206" t="s">
        <v>7</v>
      </c>
      <c r="D232" s="206" t="s">
        <v>136</v>
      </c>
      <c r="E232" s="207" t="s">
        <v>611</v>
      </c>
      <c r="F232" s="208" t="s">
        <v>612</v>
      </c>
      <c r="G232" s="209" t="s">
        <v>139</v>
      </c>
      <c r="H232" s="210">
        <v>24</v>
      </c>
      <c r="I232" s="211"/>
      <c r="J232" s="212">
        <f>ROUND(I232*H232,2)</f>
        <v>0</v>
      </c>
      <c r="K232" s="208" t="s">
        <v>153</v>
      </c>
      <c r="L232" s="46"/>
      <c r="M232" s="213" t="s">
        <v>19</v>
      </c>
      <c r="N232" s="214" t="s">
        <v>43</v>
      </c>
      <c r="O232" s="86"/>
      <c r="P232" s="215">
        <f>O232*H232</f>
        <v>0</v>
      </c>
      <c r="Q232" s="215">
        <v>0</v>
      </c>
      <c r="R232" s="215">
        <f>Q232*H232</f>
        <v>0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140</v>
      </c>
      <c r="AT232" s="217" t="s">
        <v>136</v>
      </c>
      <c r="AU232" s="217" t="s">
        <v>82</v>
      </c>
      <c r="AY232" s="19" t="s">
        <v>133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80</v>
      </c>
      <c r="BK232" s="218">
        <f>ROUND(I232*H232,2)</f>
        <v>0</v>
      </c>
      <c r="BL232" s="19" t="s">
        <v>140</v>
      </c>
      <c r="BM232" s="217" t="s">
        <v>613</v>
      </c>
    </row>
    <row r="233" s="2" customFormat="1">
      <c r="A233" s="40"/>
      <c r="B233" s="41"/>
      <c r="C233" s="42"/>
      <c r="D233" s="219" t="s">
        <v>142</v>
      </c>
      <c r="E233" s="42"/>
      <c r="F233" s="220" t="s">
        <v>614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142</v>
      </c>
      <c r="AU233" s="19" t="s">
        <v>82</v>
      </c>
    </row>
    <row r="234" s="13" customFormat="1">
      <c r="A234" s="13"/>
      <c r="B234" s="224"/>
      <c r="C234" s="225"/>
      <c r="D234" s="219" t="s">
        <v>144</v>
      </c>
      <c r="E234" s="226" t="s">
        <v>19</v>
      </c>
      <c r="F234" s="227" t="s">
        <v>665</v>
      </c>
      <c r="G234" s="225"/>
      <c r="H234" s="226" t="s">
        <v>19</v>
      </c>
      <c r="I234" s="228"/>
      <c r="J234" s="225"/>
      <c r="K234" s="225"/>
      <c r="L234" s="229"/>
      <c r="M234" s="230"/>
      <c r="N234" s="231"/>
      <c r="O234" s="231"/>
      <c r="P234" s="231"/>
      <c r="Q234" s="231"/>
      <c r="R234" s="231"/>
      <c r="S234" s="231"/>
      <c r="T234" s="23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3" t="s">
        <v>144</v>
      </c>
      <c r="AU234" s="233" t="s">
        <v>82</v>
      </c>
      <c r="AV234" s="13" t="s">
        <v>80</v>
      </c>
      <c r="AW234" s="13" t="s">
        <v>33</v>
      </c>
      <c r="AX234" s="13" t="s">
        <v>72</v>
      </c>
      <c r="AY234" s="233" t="s">
        <v>133</v>
      </c>
    </row>
    <row r="235" s="14" customFormat="1">
      <c r="A235" s="14"/>
      <c r="B235" s="234"/>
      <c r="C235" s="235"/>
      <c r="D235" s="219" t="s">
        <v>144</v>
      </c>
      <c r="E235" s="236" t="s">
        <v>19</v>
      </c>
      <c r="F235" s="237" t="s">
        <v>666</v>
      </c>
      <c r="G235" s="235"/>
      <c r="H235" s="238">
        <v>24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4" t="s">
        <v>144</v>
      </c>
      <c r="AU235" s="244" t="s">
        <v>82</v>
      </c>
      <c r="AV235" s="14" t="s">
        <v>82</v>
      </c>
      <c r="AW235" s="14" t="s">
        <v>33</v>
      </c>
      <c r="AX235" s="14" t="s">
        <v>72</v>
      </c>
      <c r="AY235" s="244" t="s">
        <v>133</v>
      </c>
    </row>
    <row r="236" s="15" customFormat="1">
      <c r="A236" s="15"/>
      <c r="B236" s="245"/>
      <c r="C236" s="246"/>
      <c r="D236" s="219" t="s">
        <v>144</v>
      </c>
      <c r="E236" s="247" t="s">
        <v>19</v>
      </c>
      <c r="F236" s="248" t="s">
        <v>149</v>
      </c>
      <c r="G236" s="246"/>
      <c r="H236" s="249">
        <v>24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55" t="s">
        <v>144</v>
      </c>
      <c r="AU236" s="255" t="s">
        <v>82</v>
      </c>
      <c r="AV236" s="15" t="s">
        <v>140</v>
      </c>
      <c r="AW236" s="15" t="s">
        <v>33</v>
      </c>
      <c r="AX236" s="15" t="s">
        <v>80</v>
      </c>
      <c r="AY236" s="255" t="s">
        <v>133</v>
      </c>
    </row>
    <row r="237" s="2" customFormat="1" ht="16.5" customHeight="1">
      <c r="A237" s="40"/>
      <c r="B237" s="41"/>
      <c r="C237" s="206" t="s">
        <v>372</v>
      </c>
      <c r="D237" s="206" t="s">
        <v>136</v>
      </c>
      <c r="E237" s="207" t="s">
        <v>615</v>
      </c>
      <c r="F237" s="208" t="s">
        <v>616</v>
      </c>
      <c r="G237" s="209" t="s">
        <v>139</v>
      </c>
      <c r="H237" s="210">
        <v>24</v>
      </c>
      <c r="I237" s="211"/>
      <c r="J237" s="212">
        <f>ROUND(I237*H237,2)</f>
        <v>0</v>
      </c>
      <c r="K237" s="208" t="s">
        <v>153</v>
      </c>
      <c r="L237" s="46"/>
      <c r="M237" s="213" t="s">
        <v>19</v>
      </c>
      <c r="N237" s="214" t="s">
        <v>43</v>
      </c>
      <c r="O237" s="86"/>
      <c r="P237" s="215">
        <f>O237*H237</f>
        <v>0</v>
      </c>
      <c r="Q237" s="215">
        <v>0</v>
      </c>
      <c r="R237" s="215">
        <f>Q237*H237</f>
        <v>0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140</v>
      </c>
      <c r="AT237" s="217" t="s">
        <v>136</v>
      </c>
      <c r="AU237" s="217" t="s">
        <v>82</v>
      </c>
      <c r="AY237" s="19" t="s">
        <v>133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80</v>
      </c>
      <c r="BK237" s="218">
        <f>ROUND(I237*H237,2)</f>
        <v>0</v>
      </c>
      <c r="BL237" s="19" t="s">
        <v>140</v>
      </c>
      <c r="BM237" s="217" t="s">
        <v>617</v>
      </c>
    </row>
    <row r="238" s="2" customFormat="1">
      <c r="A238" s="40"/>
      <c r="B238" s="41"/>
      <c r="C238" s="42"/>
      <c r="D238" s="219" t="s">
        <v>142</v>
      </c>
      <c r="E238" s="42"/>
      <c r="F238" s="220" t="s">
        <v>618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142</v>
      </c>
      <c r="AU238" s="19" t="s">
        <v>82</v>
      </c>
    </row>
    <row r="239" s="13" customFormat="1">
      <c r="A239" s="13"/>
      <c r="B239" s="224"/>
      <c r="C239" s="225"/>
      <c r="D239" s="219" t="s">
        <v>144</v>
      </c>
      <c r="E239" s="226" t="s">
        <v>19</v>
      </c>
      <c r="F239" s="227" t="s">
        <v>670</v>
      </c>
      <c r="G239" s="225"/>
      <c r="H239" s="226" t="s">
        <v>19</v>
      </c>
      <c r="I239" s="228"/>
      <c r="J239" s="225"/>
      <c r="K239" s="225"/>
      <c r="L239" s="229"/>
      <c r="M239" s="230"/>
      <c r="N239" s="231"/>
      <c r="O239" s="231"/>
      <c r="P239" s="231"/>
      <c r="Q239" s="231"/>
      <c r="R239" s="231"/>
      <c r="S239" s="231"/>
      <c r="T239" s="23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3" t="s">
        <v>144</v>
      </c>
      <c r="AU239" s="233" t="s">
        <v>82</v>
      </c>
      <c r="AV239" s="13" t="s">
        <v>80</v>
      </c>
      <c r="AW239" s="13" t="s">
        <v>33</v>
      </c>
      <c r="AX239" s="13" t="s">
        <v>72</v>
      </c>
      <c r="AY239" s="233" t="s">
        <v>133</v>
      </c>
    </row>
    <row r="240" s="14" customFormat="1">
      <c r="A240" s="14"/>
      <c r="B240" s="234"/>
      <c r="C240" s="235"/>
      <c r="D240" s="219" t="s">
        <v>144</v>
      </c>
      <c r="E240" s="236" t="s">
        <v>19</v>
      </c>
      <c r="F240" s="237" t="s">
        <v>666</v>
      </c>
      <c r="G240" s="235"/>
      <c r="H240" s="238">
        <v>24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4" t="s">
        <v>144</v>
      </c>
      <c r="AU240" s="244" t="s">
        <v>82</v>
      </c>
      <c r="AV240" s="14" t="s">
        <v>82</v>
      </c>
      <c r="AW240" s="14" t="s">
        <v>33</v>
      </c>
      <c r="AX240" s="14" t="s">
        <v>72</v>
      </c>
      <c r="AY240" s="244" t="s">
        <v>133</v>
      </c>
    </row>
    <row r="241" s="15" customFormat="1">
      <c r="A241" s="15"/>
      <c r="B241" s="245"/>
      <c r="C241" s="246"/>
      <c r="D241" s="219" t="s">
        <v>144</v>
      </c>
      <c r="E241" s="247" t="s">
        <v>19</v>
      </c>
      <c r="F241" s="248" t="s">
        <v>149</v>
      </c>
      <c r="G241" s="246"/>
      <c r="H241" s="249">
        <v>24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55" t="s">
        <v>144</v>
      </c>
      <c r="AU241" s="255" t="s">
        <v>82</v>
      </c>
      <c r="AV241" s="15" t="s">
        <v>140</v>
      </c>
      <c r="AW241" s="15" t="s">
        <v>33</v>
      </c>
      <c r="AX241" s="15" t="s">
        <v>80</v>
      </c>
      <c r="AY241" s="255" t="s">
        <v>133</v>
      </c>
    </row>
    <row r="242" s="12" customFormat="1" ht="22.8" customHeight="1">
      <c r="A242" s="12"/>
      <c r="B242" s="190"/>
      <c r="C242" s="191"/>
      <c r="D242" s="192" t="s">
        <v>71</v>
      </c>
      <c r="E242" s="204" t="s">
        <v>388</v>
      </c>
      <c r="F242" s="204" t="s">
        <v>389</v>
      </c>
      <c r="G242" s="191"/>
      <c r="H242" s="191"/>
      <c r="I242" s="194"/>
      <c r="J242" s="205">
        <f>BK242</f>
        <v>0</v>
      </c>
      <c r="K242" s="191"/>
      <c r="L242" s="196"/>
      <c r="M242" s="197"/>
      <c r="N242" s="198"/>
      <c r="O242" s="198"/>
      <c r="P242" s="199">
        <f>SUM(P243:P244)</f>
        <v>0</v>
      </c>
      <c r="Q242" s="198"/>
      <c r="R242" s="199">
        <f>SUM(R243:R244)</f>
        <v>0</v>
      </c>
      <c r="S242" s="198"/>
      <c r="T242" s="200">
        <f>SUM(T243:T244)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01" t="s">
        <v>80</v>
      </c>
      <c r="AT242" s="202" t="s">
        <v>71</v>
      </c>
      <c r="AU242" s="202" t="s">
        <v>80</v>
      </c>
      <c r="AY242" s="201" t="s">
        <v>133</v>
      </c>
      <c r="BK242" s="203">
        <f>SUM(BK243:BK244)</f>
        <v>0</v>
      </c>
    </row>
    <row r="243" s="2" customFormat="1" ht="16.5" customHeight="1">
      <c r="A243" s="40"/>
      <c r="B243" s="41"/>
      <c r="C243" s="206" t="s">
        <v>376</v>
      </c>
      <c r="D243" s="206" t="s">
        <v>136</v>
      </c>
      <c r="E243" s="207" t="s">
        <v>619</v>
      </c>
      <c r="F243" s="208" t="s">
        <v>620</v>
      </c>
      <c r="G243" s="209" t="s">
        <v>183</v>
      </c>
      <c r="H243" s="210">
        <v>42.240000000000002</v>
      </c>
      <c r="I243" s="211"/>
      <c r="J243" s="212">
        <f>ROUND(I243*H243,2)</f>
        <v>0</v>
      </c>
      <c r="K243" s="208" t="s">
        <v>153</v>
      </c>
      <c r="L243" s="46"/>
      <c r="M243" s="213" t="s">
        <v>19</v>
      </c>
      <c r="N243" s="214" t="s">
        <v>43</v>
      </c>
      <c r="O243" s="86"/>
      <c r="P243" s="215">
        <f>O243*H243</f>
        <v>0</v>
      </c>
      <c r="Q243" s="215">
        <v>0</v>
      </c>
      <c r="R243" s="215">
        <f>Q243*H243</f>
        <v>0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140</v>
      </c>
      <c r="AT243" s="217" t="s">
        <v>136</v>
      </c>
      <c r="AU243" s="217" t="s">
        <v>82</v>
      </c>
      <c r="AY243" s="19" t="s">
        <v>133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80</v>
      </c>
      <c r="BK243" s="218">
        <f>ROUND(I243*H243,2)</f>
        <v>0</v>
      </c>
      <c r="BL243" s="19" t="s">
        <v>140</v>
      </c>
      <c r="BM243" s="217" t="s">
        <v>621</v>
      </c>
    </row>
    <row r="244" s="2" customFormat="1">
      <c r="A244" s="40"/>
      <c r="B244" s="41"/>
      <c r="C244" s="42"/>
      <c r="D244" s="219" t="s">
        <v>142</v>
      </c>
      <c r="E244" s="42"/>
      <c r="F244" s="220" t="s">
        <v>622</v>
      </c>
      <c r="G244" s="42"/>
      <c r="H244" s="42"/>
      <c r="I244" s="221"/>
      <c r="J244" s="42"/>
      <c r="K244" s="42"/>
      <c r="L244" s="46"/>
      <c r="M244" s="280"/>
      <c r="N244" s="281"/>
      <c r="O244" s="282"/>
      <c r="P244" s="282"/>
      <c r="Q244" s="282"/>
      <c r="R244" s="282"/>
      <c r="S244" s="282"/>
      <c r="T244" s="283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142</v>
      </c>
      <c r="AU244" s="19" t="s">
        <v>82</v>
      </c>
    </row>
    <row r="245" s="2" customFormat="1" ht="6.96" customHeight="1">
      <c r="A245" s="40"/>
      <c r="B245" s="61"/>
      <c r="C245" s="62"/>
      <c r="D245" s="62"/>
      <c r="E245" s="62"/>
      <c r="F245" s="62"/>
      <c r="G245" s="62"/>
      <c r="H245" s="62"/>
      <c r="I245" s="62"/>
      <c r="J245" s="62"/>
      <c r="K245" s="62"/>
      <c r="L245" s="46"/>
      <c r="M245" s="40"/>
      <c r="O245" s="40"/>
      <c r="P245" s="40"/>
      <c r="Q245" s="40"/>
      <c r="R245" s="40"/>
      <c r="S245" s="40"/>
      <c r="T245" s="40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</row>
  </sheetData>
  <sheetProtection sheet="1" autoFilter="0" formatColumns="0" formatRows="0" objects="1" scenarios="1" spinCount="100000" saltValue="NPozb6Q1Niqi0L+uT//+q59cusfwsYjgDcFqVmFmPXR0nutHSpRpY7k7j2m9raOqqmTbjxUtnuXRmmqP+NgZIw==" hashValue="Gjtd1xn2zTP8QMO27dU/w53rskmguss9fxX+z9j0g1SV5FK5qB/HeX1cmBklWHOqwhCmJLlenUp/O1CYHqo4Og==" algorithmName="SHA-512" password="CC35"/>
  <autoFilter ref="C81:K244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107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Oprava oplocení a chodníků MŠ Tylova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671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15. 4. 2021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0"/>
      <c r="B27" s="141"/>
      <c r="C27" s="140"/>
      <c r="D27" s="140"/>
      <c r="E27" s="142" t="s">
        <v>110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ROUND((SUM(BE82:BE203)),  2)</f>
        <v>0</v>
      </c>
      <c r="G33" s="40"/>
      <c r="H33" s="40"/>
      <c r="I33" s="150">
        <v>0.20999999999999999</v>
      </c>
      <c r="J33" s="149">
        <f>ROUND(((SUM(BE82:BE203))*I33),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ROUND((SUM(BF82:BF203)),  2)</f>
        <v>0</v>
      </c>
      <c r="G34" s="40"/>
      <c r="H34" s="40"/>
      <c r="I34" s="150">
        <v>0.14999999999999999</v>
      </c>
      <c r="J34" s="149">
        <f>ROUND(((SUM(BF82:BF203))*I34),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ROUND((SUM(BG82:BG203)),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ROUND((SUM(BH82:BH203)),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ROUND((SUM(BI82:BI203)),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Oprava oplocení a chodníků MŠ Tylova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2021-015-07 - Krajinářské úpravy - doplnění - výsadba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MŠ Tylova 37, Ostrava- Zábřeh</v>
      </c>
      <c r="G52" s="42"/>
      <c r="H52" s="42"/>
      <c r="I52" s="34" t="s">
        <v>23</v>
      </c>
      <c r="J52" s="74" t="str">
        <f>IF(J12="","",J12)</f>
        <v>15. 4. 2021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Statutární město Ostrava, Prokešovo nám. 1803/8</v>
      </c>
      <c r="G54" s="42"/>
      <c r="H54" s="42"/>
      <c r="I54" s="34" t="s">
        <v>31</v>
      </c>
      <c r="J54" s="38" t="str">
        <f>E21</f>
        <v>ČOS exim s.r.o., Alešova 26, České Budějovice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Dana Mlejnková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112</v>
      </c>
      <c r="D57" s="164"/>
      <c r="E57" s="164"/>
      <c r="F57" s="164"/>
      <c r="G57" s="164"/>
      <c r="H57" s="164"/>
      <c r="I57" s="164"/>
      <c r="J57" s="165" t="s">
        <v>113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114</v>
      </c>
    </row>
    <row r="60" s="9" customFormat="1" ht="24.96" customHeight="1">
      <c r="A60" s="9"/>
      <c r="B60" s="167"/>
      <c r="C60" s="168"/>
      <c r="D60" s="169" t="s">
        <v>115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222</v>
      </c>
      <c r="E61" s="176"/>
      <c r="F61" s="176"/>
      <c r="G61" s="176"/>
      <c r="H61" s="176"/>
      <c r="I61" s="176"/>
      <c r="J61" s="177">
        <f>J84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225</v>
      </c>
      <c r="E62" s="176"/>
      <c r="F62" s="176"/>
      <c r="G62" s="176"/>
      <c r="H62" s="176"/>
      <c r="I62" s="176"/>
      <c r="J62" s="177">
        <f>J201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118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Oprava oplocení a chodníků MŠ Tylova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108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2021-015-07 - Krajinářské úpravy - doplnění - výsadba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MŠ Tylova 37, Ostrava- Zábřeh</v>
      </c>
      <c r="G76" s="42"/>
      <c r="H76" s="42"/>
      <c r="I76" s="34" t="s">
        <v>23</v>
      </c>
      <c r="J76" s="74" t="str">
        <f>IF(J12="","",J12)</f>
        <v>15. 4. 2021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40.05" customHeight="1">
      <c r="A78" s="40"/>
      <c r="B78" s="41"/>
      <c r="C78" s="34" t="s">
        <v>25</v>
      </c>
      <c r="D78" s="42"/>
      <c r="E78" s="42"/>
      <c r="F78" s="29" t="str">
        <f>E15</f>
        <v>Statutární město Ostrava, Prokešovo nám. 1803/8</v>
      </c>
      <c r="G78" s="42"/>
      <c r="H78" s="42"/>
      <c r="I78" s="34" t="s">
        <v>31</v>
      </c>
      <c r="J78" s="38" t="str">
        <f>E21</f>
        <v>ČOS exim s.r.o., Alešova 26, České Budějovice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29</v>
      </c>
      <c r="D79" s="42"/>
      <c r="E79" s="42"/>
      <c r="F79" s="29" t="str">
        <f>IF(E18="","",E18)</f>
        <v>Vyplň údaj</v>
      </c>
      <c r="G79" s="42"/>
      <c r="H79" s="42"/>
      <c r="I79" s="34" t="s">
        <v>34</v>
      </c>
      <c r="J79" s="38" t="str">
        <f>E24</f>
        <v>Ing. Dana Mlejnková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119</v>
      </c>
      <c r="D81" s="182" t="s">
        <v>57</v>
      </c>
      <c r="E81" s="182" t="s">
        <v>53</v>
      </c>
      <c r="F81" s="182" t="s">
        <v>54</v>
      </c>
      <c r="G81" s="182" t="s">
        <v>120</v>
      </c>
      <c r="H81" s="182" t="s">
        <v>121</v>
      </c>
      <c r="I81" s="182" t="s">
        <v>122</v>
      </c>
      <c r="J81" s="182" t="s">
        <v>113</v>
      </c>
      <c r="K81" s="183" t="s">
        <v>123</v>
      </c>
      <c r="L81" s="184"/>
      <c r="M81" s="94" t="s">
        <v>19</v>
      </c>
      <c r="N81" s="95" t="s">
        <v>42</v>
      </c>
      <c r="O81" s="95" t="s">
        <v>124</v>
      </c>
      <c r="P81" s="95" t="s">
        <v>125</v>
      </c>
      <c r="Q81" s="95" t="s">
        <v>126</v>
      </c>
      <c r="R81" s="95" t="s">
        <v>127</v>
      </c>
      <c r="S81" s="95" t="s">
        <v>128</v>
      </c>
      <c r="T81" s="96" t="s">
        <v>129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130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</f>
        <v>0</v>
      </c>
      <c r="Q82" s="98"/>
      <c r="R82" s="187">
        <f>R83</f>
        <v>3.4139999999999997</v>
      </c>
      <c r="S82" s="98"/>
      <c r="T82" s="188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71</v>
      </c>
      <c r="AU82" s="19" t="s">
        <v>114</v>
      </c>
      <c r="BK82" s="189">
        <f>BK83</f>
        <v>0</v>
      </c>
    </row>
    <row r="83" s="12" customFormat="1" ht="25.92" customHeight="1">
      <c r="A83" s="12"/>
      <c r="B83" s="190"/>
      <c r="C83" s="191"/>
      <c r="D83" s="192" t="s">
        <v>71</v>
      </c>
      <c r="E83" s="193" t="s">
        <v>131</v>
      </c>
      <c r="F83" s="193" t="s">
        <v>132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P84+P201</f>
        <v>0</v>
      </c>
      <c r="Q83" s="198"/>
      <c r="R83" s="199">
        <f>R84+R201</f>
        <v>3.4139999999999997</v>
      </c>
      <c r="S83" s="198"/>
      <c r="T83" s="200">
        <f>T84+T201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80</v>
      </c>
      <c r="AT83" s="202" t="s">
        <v>71</v>
      </c>
      <c r="AU83" s="202" t="s">
        <v>72</v>
      </c>
      <c r="AY83" s="201" t="s">
        <v>133</v>
      </c>
      <c r="BK83" s="203">
        <f>BK84+BK201</f>
        <v>0</v>
      </c>
    </row>
    <row r="84" s="12" customFormat="1" ht="22.8" customHeight="1">
      <c r="A84" s="12"/>
      <c r="B84" s="190"/>
      <c r="C84" s="191"/>
      <c r="D84" s="192" t="s">
        <v>71</v>
      </c>
      <c r="E84" s="204" t="s">
        <v>80</v>
      </c>
      <c r="F84" s="204" t="s">
        <v>226</v>
      </c>
      <c r="G84" s="191"/>
      <c r="H84" s="191"/>
      <c r="I84" s="194"/>
      <c r="J84" s="205">
        <f>BK84</f>
        <v>0</v>
      </c>
      <c r="K84" s="191"/>
      <c r="L84" s="196"/>
      <c r="M84" s="197"/>
      <c r="N84" s="198"/>
      <c r="O84" s="198"/>
      <c r="P84" s="199">
        <f>SUM(P85:P200)</f>
        <v>0</v>
      </c>
      <c r="Q84" s="198"/>
      <c r="R84" s="199">
        <f>SUM(R85:R200)</f>
        <v>3.4139999999999997</v>
      </c>
      <c r="S84" s="198"/>
      <c r="T84" s="200">
        <f>SUM(T85:T200)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80</v>
      </c>
      <c r="AT84" s="202" t="s">
        <v>71</v>
      </c>
      <c r="AU84" s="202" t="s">
        <v>80</v>
      </c>
      <c r="AY84" s="201" t="s">
        <v>133</v>
      </c>
      <c r="BK84" s="203">
        <f>SUM(BK85:BK200)</f>
        <v>0</v>
      </c>
    </row>
    <row r="85" s="2" customFormat="1" ht="21.75" customHeight="1">
      <c r="A85" s="40"/>
      <c r="B85" s="41"/>
      <c r="C85" s="206" t="s">
        <v>80</v>
      </c>
      <c r="D85" s="206" t="s">
        <v>136</v>
      </c>
      <c r="E85" s="207" t="s">
        <v>672</v>
      </c>
      <c r="F85" s="208" t="s">
        <v>673</v>
      </c>
      <c r="G85" s="209" t="s">
        <v>152</v>
      </c>
      <c r="H85" s="210">
        <v>6</v>
      </c>
      <c r="I85" s="211"/>
      <c r="J85" s="212">
        <f>ROUND(I85*H85,2)</f>
        <v>0</v>
      </c>
      <c r="K85" s="208" t="s">
        <v>153</v>
      </c>
      <c r="L85" s="46"/>
      <c r="M85" s="213" t="s">
        <v>19</v>
      </c>
      <c r="N85" s="214" t="s">
        <v>43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140</v>
      </c>
      <c r="AT85" s="217" t="s">
        <v>136</v>
      </c>
      <c r="AU85" s="217" t="s">
        <v>82</v>
      </c>
      <c r="AY85" s="19" t="s">
        <v>133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80</v>
      </c>
      <c r="BK85" s="218">
        <f>ROUND(I85*H85,2)</f>
        <v>0</v>
      </c>
      <c r="BL85" s="19" t="s">
        <v>140</v>
      </c>
      <c r="BM85" s="217" t="s">
        <v>674</v>
      </c>
    </row>
    <row r="86" s="2" customFormat="1">
      <c r="A86" s="40"/>
      <c r="B86" s="41"/>
      <c r="C86" s="42"/>
      <c r="D86" s="219" t="s">
        <v>142</v>
      </c>
      <c r="E86" s="42"/>
      <c r="F86" s="220" t="s">
        <v>675</v>
      </c>
      <c r="G86" s="42"/>
      <c r="H86" s="42"/>
      <c r="I86" s="221"/>
      <c r="J86" s="42"/>
      <c r="K86" s="42"/>
      <c r="L86" s="46"/>
      <c r="M86" s="222"/>
      <c r="N86" s="223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142</v>
      </c>
      <c r="AU86" s="19" t="s">
        <v>82</v>
      </c>
    </row>
    <row r="87" s="13" customFormat="1">
      <c r="A87" s="13"/>
      <c r="B87" s="224"/>
      <c r="C87" s="225"/>
      <c r="D87" s="219" t="s">
        <v>144</v>
      </c>
      <c r="E87" s="226" t="s">
        <v>19</v>
      </c>
      <c r="F87" s="227" t="s">
        <v>676</v>
      </c>
      <c r="G87" s="225"/>
      <c r="H87" s="226" t="s">
        <v>19</v>
      </c>
      <c r="I87" s="228"/>
      <c r="J87" s="225"/>
      <c r="K87" s="225"/>
      <c r="L87" s="229"/>
      <c r="M87" s="230"/>
      <c r="N87" s="231"/>
      <c r="O87" s="231"/>
      <c r="P87" s="231"/>
      <c r="Q87" s="231"/>
      <c r="R87" s="231"/>
      <c r="S87" s="231"/>
      <c r="T87" s="232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3" t="s">
        <v>144</v>
      </c>
      <c r="AU87" s="233" t="s">
        <v>82</v>
      </c>
      <c r="AV87" s="13" t="s">
        <v>80</v>
      </c>
      <c r="AW87" s="13" t="s">
        <v>33</v>
      </c>
      <c r="AX87" s="13" t="s">
        <v>72</v>
      </c>
      <c r="AY87" s="233" t="s">
        <v>133</v>
      </c>
    </row>
    <row r="88" s="13" customFormat="1">
      <c r="A88" s="13"/>
      <c r="B88" s="224"/>
      <c r="C88" s="225"/>
      <c r="D88" s="219" t="s">
        <v>144</v>
      </c>
      <c r="E88" s="226" t="s">
        <v>19</v>
      </c>
      <c r="F88" s="227" t="s">
        <v>677</v>
      </c>
      <c r="G88" s="225"/>
      <c r="H88" s="226" t="s">
        <v>19</v>
      </c>
      <c r="I88" s="228"/>
      <c r="J88" s="225"/>
      <c r="K88" s="225"/>
      <c r="L88" s="229"/>
      <c r="M88" s="230"/>
      <c r="N88" s="231"/>
      <c r="O88" s="231"/>
      <c r="P88" s="231"/>
      <c r="Q88" s="231"/>
      <c r="R88" s="231"/>
      <c r="S88" s="231"/>
      <c r="T88" s="232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3" t="s">
        <v>144</v>
      </c>
      <c r="AU88" s="233" t="s">
        <v>82</v>
      </c>
      <c r="AV88" s="13" t="s">
        <v>80</v>
      </c>
      <c r="AW88" s="13" t="s">
        <v>33</v>
      </c>
      <c r="AX88" s="13" t="s">
        <v>72</v>
      </c>
      <c r="AY88" s="233" t="s">
        <v>133</v>
      </c>
    </row>
    <row r="89" s="14" customFormat="1">
      <c r="A89" s="14"/>
      <c r="B89" s="234"/>
      <c r="C89" s="235"/>
      <c r="D89" s="219" t="s">
        <v>144</v>
      </c>
      <c r="E89" s="236" t="s">
        <v>19</v>
      </c>
      <c r="F89" s="237" t="s">
        <v>82</v>
      </c>
      <c r="G89" s="235"/>
      <c r="H89" s="238">
        <v>2</v>
      </c>
      <c r="I89" s="239"/>
      <c r="J89" s="235"/>
      <c r="K89" s="235"/>
      <c r="L89" s="240"/>
      <c r="M89" s="241"/>
      <c r="N89" s="242"/>
      <c r="O89" s="242"/>
      <c r="P89" s="242"/>
      <c r="Q89" s="242"/>
      <c r="R89" s="242"/>
      <c r="S89" s="242"/>
      <c r="T89" s="243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4" t="s">
        <v>144</v>
      </c>
      <c r="AU89" s="244" t="s">
        <v>82</v>
      </c>
      <c r="AV89" s="14" t="s">
        <v>82</v>
      </c>
      <c r="AW89" s="14" t="s">
        <v>33</v>
      </c>
      <c r="AX89" s="14" t="s">
        <v>72</v>
      </c>
      <c r="AY89" s="244" t="s">
        <v>133</v>
      </c>
    </row>
    <row r="90" s="13" customFormat="1">
      <c r="A90" s="13"/>
      <c r="B90" s="224"/>
      <c r="C90" s="225"/>
      <c r="D90" s="219" t="s">
        <v>144</v>
      </c>
      <c r="E90" s="226" t="s">
        <v>19</v>
      </c>
      <c r="F90" s="227" t="s">
        <v>678</v>
      </c>
      <c r="G90" s="225"/>
      <c r="H90" s="226" t="s">
        <v>19</v>
      </c>
      <c r="I90" s="228"/>
      <c r="J90" s="225"/>
      <c r="K90" s="225"/>
      <c r="L90" s="229"/>
      <c r="M90" s="230"/>
      <c r="N90" s="231"/>
      <c r="O90" s="231"/>
      <c r="P90" s="231"/>
      <c r="Q90" s="231"/>
      <c r="R90" s="231"/>
      <c r="S90" s="231"/>
      <c r="T90" s="232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3" t="s">
        <v>144</v>
      </c>
      <c r="AU90" s="233" t="s">
        <v>82</v>
      </c>
      <c r="AV90" s="13" t="s">
        <v>80</v>
      </c>
      <c r="AW90" s="13" t="s">
        <v>33</v>
      </c>
      <c r="AX90" s="13" t="s">
        <v>72</v>
      </c>
      <c r="AY90" s="233" t="s">
        <v>133</v>
      </c>
    </row>
    <row r="91" s="13" customFormat="1">
      <c r="A91" s="13"/>
      <c r="B91" s="224"/>
      <c r="C91" s="225"/>
      <c r="D91" s="219" t="s">
        <v>144</v>
      </c>
      <c r="E91" s="226" t="s">
        <v>19</v>
      </c>
      <c r="F91" s="227" t="s">
        <v>679</v>
      </c>
      <c r="G91" s="225"/>
      <c r="H91" s="226" t="s">
        <v>19</v>
      </c>
      <c r="I91" s="228"/>
      <c r="J91" s="225"/>
      <c r="K91" s="225"/>
      <c r="L91" s="229"/>
      <c r="M91" s="230"/>
      <c r="N91" s="231"/>
      <c r="O91" s="231"/>
      <c r="P91" s="231"/>
      <c r="Q91" s="231"/>
      <c r="R91" s="231"/>
      <c r="S91" s="231"/>
      <c r="T91" s="232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3" t="s">
        <v>144</v>
      </c>
      <c r="AU91" s="233" t="s">
        <v>82</v>
      </c>
      <c r="AV91" s="13" t="s">
        <v>80</v>
      </c>
      <c r="AW91" s="13" t="s">
        <v>33</v>
      </c>
      <c r="AX91" s="13" t="s">
        <v>72</v>
      </c>
      <c r="AY91" s="233" t="s">
        <v>133</v>
      </c>
    </row>
    <row r="92" s="14" customFormat="1">
      <c r="A92" s="14"/>
      <c r="B92" s="234"/>
      <c r="C92" s="235"/>
      <c r="D92" s="219" t="s">
        <v>144</v>
      </c>
      <c r="E92" s="236" t="s">
        <v>19</v>
      </c>
      <c r="F92" s="237" t="s">
        <v>80</v>
      </c>
      <c r="G92" s="235"/>
      <c r="H92" s="238">
        <v>1</v>
      </c>
      <c r="I92" s="239"/>
      <c r="J92" s="235"/>
      <c r="K92" s="235"/>
      <c r="L92" s="240"/>
      <c r="M92" s="241"/>
      <c r="N92" s="242"/>
      <c r="O92" s="242"/>
      <c r="P92" s="242"/>
      <c r="Q92" s="242"/>
      <c r="R92" s="242"/>
      <c r="S92" s="242"/>
      <c r="T92" s="243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4" t="s">
        <v>144</v>
      </c>
      <c r="AU92" s="244" t="s">
        <v>82</v>
      </c>
      <c r="AV92" s="14" t="s">
        <v>82</v>
      </c>
      <c r="AW92" s="14" t="s">
        <v>33</v>
      </c>
      <c r="AX92" s="14" t="s">
        <v>72</v>
      </c>
      <c r="AY92" s="244" t="s">
        <v>133</v>
      </c>
    </row>
    <row r="93" s="13" customFormat="1">
      <c r="A93" s="13"/>
      <c r="B93" s="224"/>
      <c r="C93" s="225"/>
      <c r="D93" s="219" t="s">
        <v>144</v>
      </c>
      <c r="E93" s="226" t="s">
        <v>19</v>
      </c>
      <c r="F93" s="227" t="s">
        <v>680</v>
      </c>
      <c r="G93" s="225"/>
      <c r="H93" s="226" t="s">
        <v>19</v>
      </c>
      <c r="I93" s="228"/>
      <c r="J93" s="225"/>
      <c r="K93" s="225"/>
      <c r="L93" s="229"/>
      <c r="M93" s="230"/>
      <c r="N93" s="231"/>
      <c r="O93" s="231"/>
      <c r="P93" s="231"/>
      <c r="Q93" s="231"/>
      <c r="R93" s="231"/>
      <c r="S93" s="231"/>
      <c r="T93" s="23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3" t="s">
        <v>144</v>
      </c>
      <c r="AU93" s="233" t="s">
        <v>82</v>
      </c>
      <c r="AV93" s="13" t="s">
        <v>80</v>
      </c>
      <c r="AW93" s="13" t="s">
        <v>33</v>
      </c>
      <c r="AX93" s="13" t="s">
        <v>72</v>
      </c>
      <c r="AY93" s="233" t="s">
        <v>133</v>
      </c>
    </row>
    <row r="94" s="14" customFormat="1">
      <c r="A94" s="14"/>
      <c r="B94" s="234"/>
      <c r="C94" s="235"/>
      <c r="D94" s="219" t="s">
        <v>144</v>
      </c>
      <c r="E94" s="236" t="s">
        <v>19</v>
      </c>
      <c r="F94" s="237" t="s">
        <v>160</v>
      </c>
      <c r="G94" s="235"/>
      <c r="H94" s="238">
        <v>3</v>
      </c>
      <c r="I94" s="239"/>
      <c r="J94" s="235"/>
      <c r="K94" s="235"/>
      <c r="L94" s="240"/>
      <c r="M94" s="241"/>
      <c r="N94" s="242"/>
      <c r="O94" s="242"/>
      <c r="P94" s="242"/>
      <c r="Q94" s="242"/>
      <c r="R94" s="242"/>
      <c r="S94" s="242"/>
      <c r="T94" s="243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4" t="s">
        <v>144</v>
      </c>
      <c r="AU94" s="244" t="s">
        <v>82</v>
      </c>
      <c r="AV94" s="14" t="s">
        <v>82</v>
      </c>
      <c r="AW94" s="14" t="s">
        <v>33</v>
      </c>
      <c r="AX94" s="14" t="s">
        <v>72</v>
      </c>
      <c r="AY94" s="244" t="s">
        <v>133</v>
      </c>
    </row>
    <row r="95" s="15" customFormat="1">
      <c r="A95" s="15"/>
      <c r="B95" s="245"/>
      <c r="C95" s="246"/>
      <c r="D95" s="219" t="s">
        <v>144</v>
      </c>
      <c r="E95" s="247" t="s">
        <v>19</v>
      </c>
      <c r="F95" s="248" t="s">
        <v>149</v>
      </c>
      <c r="G95" s="246"/>
      <c r="H95" s="249">
        <v>6</v>
      </c>
      <c r="I95" s="250"/>
      <c r="J95" s="246"/>
      <c r="K95" s="246"/>
      <c r="L95" s="251"/>
      <c r="M95" s="252"/>
      <c r="N95" s="253"/>
      <c r="O95" s="253"/>
      <c r="P95" s="253"/>
      <c r="Q95" s="253"/>
      <c r="R95" s="253"/>
      <c r="S95" s="253"/>
      <c r="T95" s="254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5" t="s">
        <v>144</v>
      </c>
      <c r="AU95" s="255" t="s">
        <v>82</v>
      </c>
      <c r="AV95" s="15" t="s">
        <v>140</v>
      </c>
      <c r="AW95" s="15" t="s">
        <v>33</v>
      </c>
      <c r="AX95" s="15" t="s">
        <v>80</v>
      </c>
      <c r="AY95" s="255" t="s">
        <v>133</v>
      </c>
    </row>
    <row r="96" s="2" customFormat="1" ht="16.5" customHeight="1">
      <c r="A96" s="40"/>
      <c r="B96" s="41"/>
      <c r="C96" s="270" t="s">
        <v>82</v>
      </c>
      <c r="D96" s="270" t="s">
        <v>286</v>
      </c>
      <c r="E96" s="271" t="s">
        <v>681</v>
      </c>
      <c r="F96" s="272" t="s">
        <v>682</v>
      </c>
      <c r="G96" s="273" t="s">
        <v>229</v>
      </c>
      <c r="H96" s="274">
        <v>2.3999999999999999</v>
      </c>
      <c r="I96" s="275"/>
      <c r="J96" s="276">
        <f>ROUND(I96*H96,2)</f>
        <v>0</v>
      </c>
      <c r="K96" s="272" t="s">
        <v>153</v>
      </c>
      <c r="L96" s="277"/>
      <c r="M96" s="278" t="s">
        <v>19</v>
      </c>
      <c r="N96" s="279" t="s">
        <v>43</v>
      </c>
      <c r="O96" s="86"/>
      <c r="P96" s="215">
        <f>O96*H96</f>
        <v>0</v>
      </c>
      <c r="Q96" s="215">
        <v>0.20999999999999999</v>
      </c>
      <c r="R96" s="215">
        <f>Q96*H96</f>
        <v>0.504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197</v>
      </c>
      <c r="AT96" s="217" t="s">
        <v>286</v>
      </c>
      <c r="AU96" s="217" t="s">
        <v>82</v>
      </c>
      <c r="AY96" s="19" t="s">
        <v>133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80</v>
      </c>
      <c r="BK96" s="218">
        <f>ROUND(I96*H96,2)</f>
        <v>0</v>
      </c>
      <c r="BL96" s="19" t="s">
        <v>140</v>
      </c>
      <c r="BM96" s="217" t="s">
        <v>683</v>
      </c>
    </row>
    <row r="97" s="2" customFormat="1">
      <c r="A97" s="40"/>
      <c r="B97" s="41"/>
      <c r="C97" s="42"/>
      <c r="D97" s="219" t="s">
        <v>142</v>
      </c>
      <c r="E97" s="42"/>
      <c r="F97" s="220" t="s">
        <v>682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142</v>
      </c>
      <c r="AU97" s="19" t="s">
        <v>82</v>
      </c>
    </row>
    <row r="98" s="13" customFormat="1">
      <c r="A98" s="13"/>
      <c r="B98" s="224"/>
      <c r="C98" s="225"/>
      <c r="D98" s="219" t="s">
        <v>144</v>
      </c>
      <c r="E98" s="226" t="s">
        <v>19</v>
      </c>
      <c r="F98" s="227" t="s">
        <v>676</v>
      </c>
      <c r="G98" s="225"/>
      <c r="H98" s="226" t="s">
        <v>19</v>
      </c>
      <c r="I98" s="228"/>
      <c r="J98" s="225"/>
      <c r="K98" s="225"/>
      <c r="L98" s="229"/>
      <c r="M98" s="230"/>
      <c r="N98" s="231"/>
      <c r="O98" s="231"/>
      <c r="P98" s="231"/>
      <c r="Q98" s="231"/>
      <c r="R98" s="231"/>
      <c r="S98" s="231"/>
      <c r="T98" s="23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3" t="s">
        <v>144</v>
      </c>
      <c r="AU98" s="233" t="s">
        <v>82</v>
      </c>
      <c r="AV98" s="13" t="s">
        <v>80</v>
      </c>
      <c r="AW98" s="13" t="s">
        <v>33</v>
      </c>
      <c r="AX98" s="13" t="s">
        <v>72</v>
      </c>
      <c r="AY98" s="233" t="s">
        <v>133</v>
      </c>
    </row>
    <row r="99" s="13" customFormat="1">
      <c r="A99" s="13"/>
      <c r="B99" s="224"/>
      <c r="C99" s="225"/>
      <c r="D99" s="219" t="s">
        <v>144</v>
      </c>
      <c r="E99" s="226" t="s">
        <v>19</v>
      </c>
      <c r="F99" s="227" t="s">
        <v>677</v>
      </c>
      <c r="G99" s="225"/>
      <c r="H99" s="226" t="s">
        <v>19</v>
      </c>
      <c r="I99" s="228"/>
      <c r="J99" s="225"/>
      <c r="K99" s="225"/>
      <c r="L99" s="229"/>
      <c r="M99" s="230"/>
      <c r="N99" s="231"/>
      <c r="O99" s="231"/>
      <c r="P99" s="231"/>
      <c r="Q99" s="231"/>
      <c r="R99" s="231"/>
      <c r="S99" s="231"/>
      <c r="T99" s="23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3" t="s">
        <v>144</v>
      </c>
      <c r="AU99" s="233" t="s">
        <v>82</v>
      </c>
      <c r="AV99" s="13" t="s">
        <v>80</v>
      </c>
      <c r="AW99" s="13" t="s">
        <v>33</v>
      </c>
      <c r="AX99" s="13" t="s">
        <v>72</v>
      </c>
      <c r="AY99" s="233" t="s">
        <v>133</v>
      </c>
    </row>
    <row r="100" s="14" customFormat="1">
      <c r="A100" s="14"/>
      <c r="B100" s="234"/>
      <c r="C100" s="235"/>
      <c r="D100" s="219" t="s">
        <v>144</v>
      </c>
      <c r="E100" s="236" t="s">
        <v>19</v>
      </c>
      <c r="F100" s="237" t="s">
        <v>82</v>
      </c>
      <c r="G100" s="235"/>
      <c r="H100" s="238">
        <v>2</v>
      </c>
      <c r="I100" s="239"/>
      <c r="J100" s="235"/>
      <c r="K100" s="235"/>
      <c r="L100" s="240"/>
      <c r="M100" s="241"/>
      <c r="N100" s="242"/>
      <c r="O100" s="242"/>
      <c r="P100" s="242"/>
      <c r="Q100" s="242"/>
      <c r="R100" s="242"/>
      <c r="S100" s="242"/>
      <c r="T100" s="24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4" t="s">
        <v>144</v>
      </c>
      <c r="AU100" s="244" t="s">
        <v>82</v>
      </c>
      <c r="AV100" s="14" t="s">
        <v>82</v>
      </c>
      <c r="AW100" s="14" t="s">
        <v>33</v>
      </c>
      <c r="AX100" s="14" t="s">
        <v>72</v>
      </c>
      <c r="AY100" s="244" t="s">
        <v>133</v>
      </c>
    </row>
    <row r="101" s="13" customFormat="1">
      <c r="A101" s="13"/>
      <c r="B101" s="224"/>
      <c r="C101" s="225"/>
      <c r="D101" s="219" t="s">
        <v>144</v>
      </c>
      <c r="E101" s="226" t="s">
        <v>19</v>
      </c>
      <c r="F101" s="227" t="s">
        <v>678</v>
      </c>
      <c r="G101" s="225"/>
      <c r="H101" s="226" t="s">
        <v>19</v>
      </c>
      <c r="I101" s="228"/>
      <c r="J101" s="225"/>
      <c r="K101" s="225"/>
      <c r="L101" s="229"/>
      <c r="M101" s="230"/>
      <c r="N101" s="231"/>
      <c r="O101" s="231"/>
      <c r="P101" s="231"/>
      <c r="Q101" s="231"/>
      <c r="R101" s="231"/>
      <c r="S101" s="231"/>
      <c r="T101" s="23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3" t="s">
        <v>144</v>
      </c>
      <c r="AU101" s="233" t="s">
        <v>82</v>
      </c>
      <c r="AV101" s="13" t="s">
        <v>80</v>
      </c>
      <c r="AW101" s="13" t="s">
        <v>33</v>
      </c>
      <c r="AX101" s="13" t="s">
        <v>72</v>
      </c>
      <c r="AY101" s="233" t="s">
        <v>133</v>
      </c>
    </row>
    <row r="102" s="13" customFormat="1">
      <c r="A102" s="13"/>
      <c r="B102" s="224"/>
      <c r="C102" s="225"/>
      <c r="D102" s="219" t="s">
        <v>144</v>
      </c>
      <c r="E102" s="226" t="s">
        <v>19</v>
      </c>
      <c r="F102" s="227" t="s">
        <v>679</v>
      </c>
      <c r="G102" s="225"/>
      <c r="H102" s="226" t="s">
        <v>19</v>
      </c>
      <c r="I102" s="228"/>
      <c r="J102" s="225"/>
      <c r="K102" s="225"/>
      <c r="L102" s="229"/>
      <c r="M102" s="230"/>
      <c r="N102" s="231"/>
      <c r="O102" s="231"/>
      <c r="P102" s="231"/>
      <c r="Q102" s="231"/>
      <c r="R102" s="231"/>
      <c r="S102" s="231"/>
      <c r="T102" s="23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3" t="s">
        <v>144</v>
      </c>
      <c r="AU102" s="233" t="s">
        <v>82</v>
      </c>
      <c r="AV102" s="13" t="s">
        <v>80</v>
      </c>
      <c r="AW102" s="13" t="s">
        <v>33</v>
      </c>
      <c r="AX102" s="13" t="s">
        <v>72</v>
      </c>
      <c r="AY102" s="233" t="s">
        <v>133</v>
      </c>
    </row>
    <row r="103" s="14" customFormat="1">
      <c r="A103" s="14"/>
      <c r="B103" s="234"/>
      <c r="C103" s="235"/>
      <c r="D103" s="219" t="s">
        <v>144</v>
      </c>
      <c r="E103" s="236" t="s">
        <v>19</v>
      </c>
      <c r="F103" s="237" t="s">
        <v>80</v>
      </c>
      <c r="G103" s="235"/>
      <c r="H103" s="238">
        <v>1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4" t="s">
        <v>144</v>
      </c>
      <c r="AU103" s="244" t="s">
        <v>82</v>
      </c>
      <c r="AV103" s="14" t="s">
        <v>82</v>
      </c>
      <c r="AW103" s="14" t="s">
        <v>33</v>
      </c>
      <c r="AX103" s="14" t="s">
        <v>72</v>
      </c>
      <c r="AY103" s="244" t="s">
        <v>133</v>
      </c>
    </row>
    <row r="104" s="13" customFormat="1">
      <c r="A104" s="13"/>
      <c r="B104" s="224"/>
      <c r="C104" s="225"/>
      <c r="D104" s="219" t="s">
        <v>144</v>
      </c>
      <c r="E104" s="226" t="s">
        <v>19</v>
      </c>
      <c r="F104" s="227" t="s">
        <v>680</v>
      </c>
      <c r="G104" s="225"/>
      <c r="H104" s="226" t="s">
        <v>19</v>
      </c>
      <c r="I104" s="228"/>
      <c r="J104" s="225"/>
      <c r="K104" s="225"/>
      <c r="L104" s="229"/>
      <c r="M104" s="230"/>
      <c r="N104" s="231"/>
      <c r="O104" s="231"/>
      <c r="P104" s="231"/>
      <c r="Q104" s="231"/>
      <c r="R104" s="231"/>
      <c r="S104" s="231"/>
      <c r="T104" s="23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3" t="s">
        <v>144</v>
      </c>
      <c r="AU104" s="233" t="s">
        <v>82</v>
      </c>
      <c r="AV104" s="13" t="s">
        <v>80</v>
      </c>
      <c r="AW104" s="13" t="s">
        <v>33</v>
      </c>
      <c r="AX104" s="13" t="s">
        <v>72</v>
      </c>
      <c r="AY104" s="233" t="s">
        <v>133</v>
      </c>
    </row>
    <row r="105" s="14" customFormat="1">
      <c r="A105" s="14"/>
      <c r="B105" s="234"/>
      <c r="C105" s="235"/>
      <c r="D105" s="219" t="s">
        <v>144</v>
      </c>
      <c r="E105" s="236" t="s">
        <v>19</v>
      </c>
      <c r="F105" s="237" t="s">
        <v>160</v>
      </c>
      <c r="G105" s="235"/>
      <c r="H105" s="238">
        <v>3</v>
      </c>
      <c r="I105" s="239"/>
      <c r="J105" s="235"/>
      <c r="K105" s="235"/>
      <c r="L105" s="240"/>
      <c r="M105" s="241"/>
      <c r="N105" s="242"/>
      <c r="O105" s="242"/>
      <c r="P105" s="242"/>
      <c r="Q105" s="242"/>
      <c r="R105" s="242"/>
      <c r="S105" s="242"/>
      <c r="T105" s="24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4" t="s">
        <v>144</v>
      </c>
      <c r="AU105" s="244" t="s">
        <v>82</v>
      </c>
      <c r="AV105" s="14" t="s">
        <v>82</v>
      </c>
      <c r="AW105" s="14" t="s">
        <v>33</v>
      </c>
      <c r="AX105" s="14" t="s">
        <v>72</v>
      </c>
      <c r="AY105" s="244" t="s">
        <v>133</v>
      </c>
    </row>
    <row r="106" s="16" customFormat="1">
      <c r="A106" s="16"/>
      <c r="B106" s="259"/>
      <c r="C106" s="260"/>
      <c r="D106" s="219" t="s">
        <v>144</v>
      </c>
      <c r="E106" s="261" t="s">
        <v>19</v>
      </c>
      <c r="F106" s="262" t="s">
        <v>627</v>
      </c>
      <c r="G106" s="260"/>
      <c r="H106" s="263">
        <v>6</v>
      </c>
      <c r="I106" s="264"/>
      <c r="J106" s="260"/>
      <c r="K106" s="260"/>
      <c r="L106" s="265"/>
      <c r="M106" s="266"/>
      <c r="N106" s="267"/>
      <c r="O106" s="267"/>
      <c r="P106" s="267"/>
      <c r="Q106" s="267"/>
      <c r="R106" s="267"/>
      <c r="S106" s="267"/>
      <c r="T106" s="268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T106" s="269" t="s">
        <v>144</v>
      </c>
      <c r="AU106" s="269" t="s">
        <v>82</v>
      </c>
      <c r="AV106" s="16" t="s">
        <v>160</v>
      </c>
      <c r="AW106" s="16" t="s">
        <v>33</v>
      </c>
      <c r="AX106" s="16" t="s">
        <v>72</v>
      </c>
      <c r="AY106" s="269" t="s">
        <v>133</v>
      </c>
    </row>
    <row r="107" s="15" customFormat="1">
      <c r="A107" s="15"/>
      <c r="B107" s="245"/>
      <c r="C107" s="246"/>
      <c r="D107" s="219" t="s">
        <v>144</v>
      </c>
      <c r="E107" s="247" t="s">
        <v>19</v>
      </c>
      <c r="F107" s="248" t="s">
        <v>149</v>
      </c>
      <c r="G107" s="246"/>
      <c r="H107" s="249">
        <v>6</v>
      </c>
      <c r="I107" s="250"/>
      <c r="J107" s="246"/>
      <c r="K107" s="246"/>
      <c r="L107" s="251"/>
      <c r="M107" s="252"/>
      <c r="N107" s="253"/>
      <c r="O107" s="253"/>
      <c r="P107" s="253"/>
      <c r="Q107" s="253"/>
      <c r="R107" s="253"/>
      <c r="S107" s="253"/>
      <c r="T107" s="254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5" t="s">
        <v>144</v>
      </c>
      <c r="AU107" s="255" t="s">
        <v>82</v>
      </c>
      <c r="AV107" s="15" t="s">
        <v>140</v>
      </c>
      <c r="AW107" s="15" t="s">
        <v>33</v>
      </c>
      <c r="AX107" s="15" t="s">
        <v>80</v>
      </c>
      <c r="AY107" s="255" t="s">
        <v>133</v>
      </c>
    </row>
    <row r="108" s="14" customFormat="1">
      <c r="A108" s="14"/>
      <c r="B108" s="234"/>
      <c r="C108" s="235"/>
      <c r="D108" s="219" t="s">
        <v>144</v>
      </c>
      <c r="E108" s="235"/>
      <c r="F108" s="237" t="s">
        <v>684</v>
      </c>
      <c r="G108" s="235"/>
      <c r="H108" s="238">
        <v>2.3999999999999999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4" t="s">
        <v>144</v>
      </c>
      <c r="AU108" s="244" t="s">
        <v>82</v>
      </c>
      <c r="AV108" s="14" t="s">
        <v>82</v>
      </c>
      <c r="AW108" s="14" t="s">
        <v>4</v>
      </c>
      <c r="AX108" s="14" t="s">
        <v>80</v>
      </c>
      <c r="AY108" s="244" t="s">
        <v>133</v>
      </c>
    </row>
    <row r="109" s="2" customFormat="1" ht="21.75" customHeight="1">
      <c r="A109" s="40"/>
      <c r="B109" s="41"/>
      <c r="C109" s="206" t="s">
        <v>160</v>
      </c>
      <c r="D109" s="206" t="s">
        <v>136</v>
      </c>
      <c r="E109" s="207" t="s">
        <v>685</v>
      </c>
      <c r="F109" s="208" t="s">
        <v>686</v>
      </c>
      <c r="G109" s="209" t="s">
        <v>152</v>
      </c>
      <c r="H109" s="210">
        <v>9</v>
      </c>
      <c r="I109" s="211"/>
      <c r="J109" s="212">
        <f>ROUND(I109*H109,2)</f>
        <v>0</v>
      </c>
      <c r="K109" s="208" t="s">
        <v>153</v>
      </c>
      <c r="L109" s="46"/>
      <c r="M109" s="213" t="s">
        <v>19</v>
      </c>
      <c r="N109" s="214" t="s">
        <v>43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140</v>
      </c>
      <c r="AT109" s="217" t="s">
        <v>136</v>
      </c>
      <c r="AU109" s="217" t="s">
        <v>82</v>
      </c>
      <c r="AY109" s="19" t="s">
        <v>133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80</v>
      </c>
      <c r="BK109" s="218">
        <f>ROUND(I109*H109,2)</f>
        <v>0</v>
      </c>
      <c r="BL109" s="19" t="s">
        <v>140</v>
      </c>
      <c r="BM109" s="217" t="s">
        <v>687</v>
      </c>
    </row>
    <row r="110" s="2" customFormat="1">
      <c r="A110" s="40"/>
      <c r="B110" s="41"/>
      <c r="C110" s="42"/>
      <c r="D110" s="219" t="s">
        <v>142</v>
      </c>
      <c r="E110" s="42"/>
      <c r="F110" s="220" t="s">
        <v>688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142</v>
      </c>
      <c r="AU110" s="19" t="s">
        <v>82</v>
      </c>
    </row>
    <row r="111" s="13" customFormat="1">
      <c r="A111" s="13"/>
      <c r="B111" s="224"/>
      <c r="C111" s="225"/>
      <c r="D111" s="219" t="s">
        <v>144</v>
      </c>
      <c r="E111" s="226" t="s">
        <v>19</v>
      </c>
      <c r="F111" s="227" t="s">
        <v>676</v>
      </c>
      <c r="G111" s="225"/>
      <c r="H111" s="226" t="s">
        <v>19</v>
      </c>
      <c r="I111" s="228"/>
      <c r="J111" s="225"/>
      <c r="K111" s="225"/>
      <c r="L111" s="229"/>
      <c r="M111" s="230"/>
      <c r="N111" s="231"/>
      <c r="O111" s="231"/>
      <c r="P111" s="231"/>
      <c r="Q111" s="231"/>
      <c r="R111" s="231"/>
      <c r="S111" s="231"/>
      <c r="T111" s="23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3" t="s">
        <v>144</v>
      </c>
      <c r="AU111" s="233" t="s">
        <v>82</v>
      </c>
      <c r="AV111" s="13" t="s">
        <v>80</v>
      </c>
      <c r="AW111" s="13" t="s">
        <v>33</v>
      </c>
      <c r="AX111" s="13" t="s">
        <v>72</v>
      </c>
      <c r="AY111" s="233" t="s">
        <v>133</v>
      </c>
    </row>
    <row r="112" s="13" customFormat="1">
      <c r="A112" s="13"/>
      <c r="B112" s="224"/>
      <c r="C112" s="225"/>
      <c r="D112" s="219" t="s">
        <v>144</v>
      </c>
      <c r="E112" s="226" t="s">
        <v>19</v>
      </c>
      <c r="F112" s="227" t="s">
        <v>689</v>
      </c>
      <c r="G112" s="225"/>
      <c r="H112" s="226" t="s">
        <v>19</v>
      </c>
      <c r="I112" s="228"/>
      <c r="J112" s="225"/>
      <c r="K112" s="225"/>
      <c r="L112" s="229"/>
      <c r="M112" s="230"/>
      <c r="N112" s="231"/>
      <c r="O112" s="231"/>
      <c r="P112" s="231"/>
      <c r="Q112" s="231"/>
      <c r="R112" s="231"/>
      <c r="S112" s="231"/>
      <c r="T112" s="23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3" t="s">
        <v>144</v>
      </c>
      <c r="AU112" s="233" t="s">
        <v>82</v>
      </c>
      <c r="AV112" s="13" t="s">
        <v>80</v>
      </c>
      <c r="AW112" s="13" t="s">
        <v>33</v>
      </c>
      <c r="AX112" s="13" t="s">
        <v>72</v>
      </c>
      <c r="AY112" s="233" t="s">
        <v>133</v>
      </c>
    </row>
    <row r="113" s="14" customFormat="1">
      <c r="A113" s="14"/>
      <c r="B113" s="234"/>
      <c r="C113" s="235"/>
      <c r="D113" s="219" t="s">
        <v>144</v>
      </c>
      <c r="E113" s="236" t="s">
        <v>19</v>
      </c>
      <c r="F113" s="237" t="s">
        <v>140</v>
      </c>
      <c r="G113" s="235"/>
      <c r="H113" s="238">
        <v>4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4" t="s">
        <v>144</v>
      </c>
      <c r="AU113" s="244" t="s">
        <v>82</v>
      </c>
      <c r="AV113" s="14" t="s">
        <v>82</v>
      </c>
      <c r="AW113" s="14" t="s">
        <v>33</v>
      </c>
      <c r="AX113" s="14" t="s">
        <v>72</v>
      </c>
      <c r="AY113" s="244" t="s">
        <v>133</v>
      </c>
    </row>
    <row r="114" s="13" customFormat="1">
      <c r="A114" s="13"/>
      <c r="B114" s="224"/>
      <c r="C114" s="225"/>
      <c r="D114" s="219" t="s">
        <v>144</v>
      </c>
      <c r="E114" s="226" t="s">
        <v>19</v>
      </c>
      <c r="F114" s="227" t="s">
        <v>690</v>
      </c>
      <c r="G114" s="225"/>
      <c r="H114" s="226" t="s">
        <v>19</v>
      </c>
      <c r="I114" s="228"/>
      <c r="J114" s="225"/>
      <c r="K114" s="225"/>
      <c r="L114" s="229"/>
      <c r="M114" s="230"/>
      <c r="N114" s="231"/>
      <c r="O114" s="231"/>
      <c r="P114" s="231"/>
      <c r="Q114" s="231"/>
      <c r="R114" s="231"/>
      <c r="S114" s="231"/>
      <c r="T114" s="23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3" t="s">
        <v>144</v>
      </c>
      <c r="AU114" s="233" t="s">
        <v>82</v>
      </c>
      <c r="AV114" s="13" t="s">
        <v>80</v>
      </c>
      <c r="AW114" s="13" t="s">
        <v>33</v>
      </c>
      <c r="AX114" s="13" t="s">
        <v>72</v>
      </c>
      <c r="AY114" s="233" t="s">
        <v>133</v>
      </c>
    </row>
    <row r="115" s="14" customFormat="1">
      <c r="A115" s="14"/>
      <c r="B115" s="234"/>
      <c r="C115" s="235"/>
      <c r="D115" s="219" t="s">
        <v>144</v>
      </c>
      <c r="E115" s="236" t="s">
        <v>19</v>
      </c>
      <c r="F115" s="237" t="s">
        <v>173</v>
      </c>
      <c r="G115" s="235"/>
      <c r="H115" s="238">
        <v>5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4" t="s">
        <v>144</v>
      </c>
      <c r="AU115" s="244" t="s">
        <v>82</v>
      </c>
      <c r="AV115" s="14" t="s">
        <v>82</v>
      </c>
      <c r="AW115" s="14" t="s">
        <v>33</v>
      </c>
      <c r="AX115" s="14" t="s">
        <v>72</v>
      </c>
      <c r="AY115" s="244" t="s">
        <v>133</v>
      </c>
    </row>
    <row r="116" s="15" customFormat="1">
      <c r="A116" s="15"/>
      <c r="B116" s="245"/>
      <c r="C116" s="246"/>
      <c r="D116" s="219" t="s">
        <v>144</v>
      </c>
      <c r="E116" s="247" t="s">
        <v>19</v>
      </c>
      <c r="F116" s="248" t="s">
        <v>149</v>
      </c>
      <c r="G116" s="246"/>
      <c r="H116" s="249">
        <v>9</v>
      </c>
      <c r="I116" s="250"/>
      <c r="J116" s="246"/>
      <c r="K116" s="246"/>
      <c r="L116" s="251"/>
      <c r="M116" s="252"/>
      <c r="N116" s="253"/>
      <c r="O116" s="253"/>
      <c r="P116" s="253"/>
      <c r="Q116" s="253"/>
      <c r="R116" s="253"/>
      <c r="S116" s="253"/>
      <c r="T116" s="254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5" t="s">
        <v>144</v>
      </c>
      <c r="AU116" s="255" t="s">
        <v>82</v>
      </c>
      <c r="AV116" s="15" t="s">
        <v>140</v>
      </c>
      <c r="AW116" s="15" t="s">
        <v>33</v>
      </c>
      <c r="AX116" s="15" t="s">
        <v>80</v>
      </c>
      <c r="AY116" s="255" t="s">
        <v>133</v>
      </c>
    </row>
    <row r="117" s="2" customFormat="1" ht="16.5" customHeight="1">
      <c r="A117" s="40"/>
      <c r="B117" s="41"/>
      <c r="C117" s="270" t="s">
        <v>140</v>
      </c>
      <c r="D117" s="270" t="s">
        <v>286</v>
      </c>
      <c r="E117" s="271" t="s">
        <v>681</v>
      </c>
      <c r="F117" s="272" t="s">
        <v>682</v>
      </c>
      <c r="G117" s="273" t="s">
        <v>229</v>
      </c>
      <c r="H117" s="274">
        <v>9</v>
      </c>
      <c r="I117" s="275"/>
      <c r="J117" s="276">
        <f>ROUND(I117*H117,2)</f>
        <v>0</v>
      </c>
      <c r="K117" s="272" t="s">
        <v>153</v>
      </c>
      <c r="L117" s="277"/>
      <c r="M117" s="278" t="s">
        <v>19</v>
      </c>
      <c r="N117" s="279" t="s">
        <v>43</v>
      </c>
      <c r="O117" s="86"/>
      <c r="P117" s="215">
        <f>O117*H117</f>
        <v>0</v>
      </c>
      <c r="Q117" s="215">
        <v>0.20999999999999999</v>
      </c>
      <c r="R117" s="215">
        <f>Q117*H117</f>
        <v>1.8899999999999999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197</v>
      </c>
      <c r="AT117" s="217" t="s">
        <v>286</v>
      </c>
      <c r="AU117" s="217" t="s">
        <v>82</v>
      </c>
      <c r="AY117" s="19" t="s">
        <v>133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80</v>
      </c>
      <c r="BK117" s="218">
        <f>ROUND(I117*H117,2)</f>
        <v>0</v>
      </c>
      <c r="BL117" s="19" t="s">
        <v>140</v>
      </c>
      <c r="BM117" s="217" t="s">
        <v>691</v>
      </c>
    </row>
    <row r="118" s="2" customFormat="1">
      <c r="A118" s="40"/>
      <c r="B118" s="41"/>
      <c r="C118" s="42"/>
      <c r="D118" s="219" t="s">
        <v>142</v>
      </c>
      <c r="E118" s="42"/>
      <c r="F118" s="220" t="s">
        <v>682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142</v>
      </c>
      <c r="AU118" s="19" t="s">
        <v>82</v>
      </c>
    </row>
    <row r="119" s="13" customFormat="1">
      <c r="A119" s="13"/>
      <c r="B119" s="224"/>
      <c r="C119" s="225"/>
      <c r="D119" s="219" t="s">
        <v>144</v>
      </c>
      <c r="E119" s="226" t="s">
        <v>19</v>
      </c>
      <c r="F119" s="227" t="s">
        <v>676</v>
      </c>
      <c r="G119" s="225"/>
      <c r="H119" s="226" t="s">
        <v>19</v>
      </c>
      <c r="I119" s="228"/>
      <c r="J119" s="225"/>
      <c r="K119" s="225"/>
      <c r="L119" s="229"/>
      <c r="M119" s="230"/>
      <c r="N119" s="231"/>
      <c r="O119" s="231"/>
      <c r="P119" s="231"/>
      <c r="Q119" s="231"/>
      <c r="R119" s="231"/>
      <c r="S119" s="231"/>
      <c r="T119" s="23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3" t="s">
        <v>144</v>
      </c>
      <c r="AU119" s="233" t="s">
        <v>82</v>
      </c>
      <c r="AV119" s="13" t="s">
        <v>80</v>
      </c>
      <c r="AW119" s="13" t="s">
        <v>33</v>
      </c>
      <c r="AX119" s="13" t="s">
        <v>72</v>
      </c>
      <c r="AY119" s="233" t="s">
        <v>133</v>
      </c>
    </row>
    <row r="120" s="13" customFormat="1">
      <c r="A120" s="13"/>
      <c r="B120" s="224"/>
      <c r="C120" s="225"/>
      <c r="D120" s="219" t="s">
        <v>144</v>
      </c>
      <c r="E120" s="226" t="s">
        <v>19</v>
      </c>
      <c r="F120" s="227" t="s">
        <v>689</v>
      </c>
      <c r="G120" s="225"/>
      <c r="H120" s="226" t="s">
        <v>19</v>
      </c>
      <c r="I120" s="228"/>
      <c r="J120" s="225"/>
      <c r="K120" s="225"/>
      <c r="L120" s="229"/>
      <c r="M120" s="230"/>
      <c r="N120" s="231"/>
      <c r="O120" s="231"/>
      <c r="P120" s="231"/>
      <c r="Q120" s="231"/>
      <c r="R120" s="231"/>
      <c r="S120" s="231"/>
      <c r="T120" s="23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3" t="s">
        <v>144</v>
      </c>
      <c r="AU120" s="233" t="s">
        <v>82</v>
      </c>
      <c r="AV120" s="13" t="s">
        <v>80</v>
      </c>
      <c r="AW120" s="13" t="s">
        <v>33</v>
      </c>
      <c r="AX120" s="13" t="s">
        <v>72</v>
      </c>
      <c r="AY120" s="233" t="s">
        <v>133</v>
      </c>
    </row>
    <row r="121" s="14" customFormat="1">
      <c r="A121" s="14"/>
      <c r="B121" s="234"/>
      <c r="C121" s="235"/>
      <c r="D121" s="219" t="s">
        <v>144</v>
      </c>
      <c r="E121" s="236" t="s">
        <v>19</v>
      </c>
      <c r="F121" s="237" t="s">
        <v>140</v>
      </c>
      <c r="G121" s="235"/>
      <c r="H121" s="238">
        <v>4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4" t="s">
        <v>144</v>
      </c>
      <c r="AU121" s="244" t="s">
        <v>82</v>
      </c>
      <c r="AV121" s="14" t="s">
        <v>82</v>
      </c>
      <c r="AW121" s="14" t="s">
        <v>33</v>
      </c>
      <c r="AX121" s="14" t="s">
        <v>72</v>
      </c>
      <c r="AY121" s="244" t="s">
        <v>133</v>
      </c>
    </row>
    <row r="122" s="13" customFormat="1">
      <c r="A122" s="13"/>
      <c r="B122" s="224"/>
      <c r="C122" s="225"/>
      <c r="D122" s="219" t="s">
        <v>144</v>
      </c>
      <c r="E122" s="226" t="s">
        <v>19</v>
      </c>
      <c r="F122" s="227" t="s">
        <v>690</v>
      </c>
      <c r="G122" s="225"/>
      <c r="H122" s="226" t="s">
        <v>19</v>
      </c>
      <c r="I122" s="228"/>
      <c r="J122" s="225"/>
      <c r="K122" s="225"/>
      <c r="L122" s="229"/>
      <c r="M122" s="230"/>
      <c r="N122" s="231"/>
      <c r="O122" s="231"/>
      <c r="P122" s="231"/>
      <c r="Q122" s="231"/>
      <c r="R122" s="231"/>
      <c r="S122" s="231"/>
      <c r="T122" s="23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3" t="s">
        <v>144</v>
      </c>
      <c r="AU122" s="233" t="s">
        <v>82</v>
      </c>
      <c r="AV122" s="13" t="s">
        <v>80</v>
      </c>
      <c r="AW122" s="13" t="s">
        <v>33</v>
      </c>
      <c r="AX122" s="13" t="s">
        <v>72</v>
      </c>
      <c r="AY122" s="233" t="s">
        <v>133</v>
      </c>
    </row>
    <row r="123" s="14" customFormat="1">
      <c r="A123" s="14"/>
      <c r="B123" s="234"/>
      <c r="C123" s="235"/>
      <c r="D123" s="219" t="s">
        <v>144</v>
      </c>
      <c r="E123" s="236" t="s">
        <v>19</v>
      </c>
      <c r="F123" s="237" t="s">
        <v>173</v>
      </c>
      <c r="G123" s="235"/>
      <c r="H123" s="238">
        <v>5</v>
      </c>
      <c r="I123" s="239"/>
      <c r="J123" s="235"/>
      <c r="K123" s="235"/>
      <c r="L123" s="240"/>
      <c r="M123" s="241"/>
      <c r="N123" s="242"/>
      <c r="O123" s="242"/>
      <c r="P123" s="242"/>
      <c r="Q123" s="242"/>
      <c r="R123" s="242"/>
      <c r="S123" s="242"/>
      <c r="T123" s="24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4" t="s">
        <v>144</v>
      </c>
      <c r="AU123" s="244" t="s">
        <v>82</v>
      </c>
      <c r="AV123" s="14" t="s">
        <v>82</v>
      </c>
      <c r="AW123" s="14" t="s">
        <v>33</v>
      </c>
      <c r="AX123" s="14" t="s">
        <v>72</v>
      </c>
      <c r="AY123" s="244" t="s">
        <v>133</v>
      </c>
    </row>
    <row r="124" s="15" customFormat="1">
      <c r="A124" s="15"/>
      <c r="B124" s="245"/>
      <c r="C124" s="246"/>
      <c r="D124" s="219" t="s">
        <v>144</v>
      </c>
      <c r="E124" s="247" t="s">
        <v>19</v>
      </c>
      <c r="F124" s="248" t="s">
        <v>149</v>
      </c>
      <c r="G124" s="246"/>
      <c r="H124" s="249">
        <v>9</v>
      </c>
      <c r="I124" s="250"/>
      <c r="J124" s="246"/>
      <c r="K124" s="246"/>
      <c r="L124" s="251"/>
      <c r="M124" s="252"/>
      <c r="N124" s="253"/>
      <c r="O124" s="253"/>
      <c r="P124" s="253"/>
      <c r="Q124" s="253"/>
      <c r="R124" s="253"/>
      <c r="S124" s="253"/>
      <c r="T124" s="254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5" t="s">
        <v>144</v>
      </c>
      <c r="AU124" s="255" t="s">
        <v>82</v>
      </c>
      <c r="AV124" s="15" t="s">
        <v>140</v>
      </c>
      <c r="AW124" s="15" t="s">
        <v>33</v>
      </c>
      <c r="AX124" s="15" t="s">
        <v>80</v>
      </c>
      <c r="AY124" s="255" t="s">
        <v>133</v>
      </c>
    </row>
    <row r="125" s="2" customFormat="1" ht="21.75" customHeight="1">
      <c r="A125" s="40"/>
      <c r="B125" s="41"/>
      <c r="C125" s="206" t="s">
        <v>173</v>
      </c>
      <c r="D125" s="206" t="s">
        <v>136</v>
      </c>
      <c r="E125" s="207" t="s">
        <v>692</v>
      </c>
      <c r="F125" s="208" t="s">
        <v>693</v>
      </c>
      <c r="G125" s="209" t="s">
        <v>152</v>
      </c>
      <c r="H125" s="210">
        <v>1</v>
      </c>
      <c r="I125" s="211"/>
      <c r="J125" s="212">
        <f>ROUND(I125*H125,2)</f>
        <v>0</v>
      </c>
      <c r="K125" s="208" t="s">
        <v>153</v>
      </c>
      <c r="L125" s="46"/>
      <c r="M125" s="213" t="s">
        <v>19</v>
      </c>
      <c r="N125" s="214" t="s">
        <v>43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140</v>
      </c>
      <c r="AT125" s="217" t="s">
        <v>136</v>
      </c>
      <c r="AU125" s="217" t="s">
        <v>82</v>
      </c>
      <c r="AY125" s="19" t="s">
        <v>133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80</v>
      </c>
      <c r="BK125" s="218">
        <f>ROUND(I125*H125,2)</f>
        <v>0</v>
      </c>
      <c r="BL125" s="19" t="s">
        <v>140</v>
      </c>
      <c r="BM125" s="217" t="s">
        <v>694</v>
      </c>
    </row>
    <row r="126" s="2" customFormat="1">
      <c r="A126" s="40"/>
      <c r="B126" s="41"/>
      <c r="C126" s="42"/>
      <c r="D126" s="219" t="s">
        <v>142</v>
      </c>
      <c r="E126" s="42"/>
      <c r="F126" s="220" t="s">
        <v>695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142</v>
      </c>
      <c r="AU126" s="19" t="s">
        <v>82</v>
      </c>
    </row>
    <row r="127" s="13" customFormat="1">
      <c r="A127" s="13"/>
      <c r="B127" s="224"/>
      <c r="C127" s="225"/>
      <c r="D127" s="219" t="s">
        <v>144</v>
      </c>
      <c r="E127" s="226" t="s">
        <v>19</v>
      </c>
      <c r="F127" s="227" t="s">
        <v>696</v>
      </c>
      <c r="G127" s="225"/>
      <c r="H127" s="226" t="s">
        <v>19</v>
      </c>
      <c r="I127" s="228"/>
      <c r="J127" s="225"/>
      <c r="K127" s="225"/>
      <c r="L127" s="229"/>
      <c r="M127" s="230"/>
      <c r="N127" s="231"/>
      <c r="O127" s="231"/>
      <c r="P127" s="231"/>
      <c r="Q127" s="231"/>
      <c r="R127" s="231"/>
      <c r="S127" s="231"/>
      <c r="T127" s="23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3" t="s">
        <v>144</v>
      </c>
      <c r="AU127" s="233" t="s">
        <v>82</v>
      </c>
      <c r="AV127" s="13" t="s">
        <v>80</v>
      </c>
      <c r="AW127" s="13" t="s">
        <v>33</v>
      </c>
      <c r="AX127" s="13" t="s">
        <v>72</v>
      </c>
      <c r="AY127" s="233" t="s">
        <v>133</v>
      </c>
    </row>
    <row r="128" s="13" customFormat="1">
      <c r="A128" s="13"/>
      <c r="B128" s="224"/>
      <c r="C128" s="225"/>
      <c r="D128" s="219" t="s">
        <v>144</v>
      </c>
      <c r="E128" s="226" t="s">
        <v>19</v>
      </c>
      <c r="F128" s="227" t="s">
        <v>697</v>
      </c>
      <c r="G128" s="225"/>
      <c r="H128" s="226" t="s">
        <v>19</v>
      </c>
      <c r="I128" s="228"/>
      <c r="J128" s="225"/>
      <c r="K128" s="225"/>
      <c r="L128" s="229"/>
      <c r="M128" s="230"/>
      <c r="N128" s="231"/>
      <c r="O128" s="231"/>
      <c r="P128" s="231"/>
      <c r="Q128" s="231"/>
      <c r="R128" s="231"/>
      <c r="S128" s="231"/>
      <c r="T128" s="23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3" t="s">
        <v>144</v>
      </c>
      <c r="AU128" s="233" t="s">
        <v>82</v>
      </c>
      <c r="AV128" s="13" t="s">
        <v>80</v>
      </c>
      <c r="AW128" s="13" t="s">
        <v>33</v>
      </c>
      <c r="AX128" s="13" t="s">
        <v>72</v>
      </c>
      <c r="AY128" s="233" t="s">
        <v>133</v>
      </c>
    </row>
    <row r="129" s="14" customFormat="1">
      <c r="A129" s="14"/>
      <c r="B129" s="234"/>
      <c r="C129" s="235"/>
      <c r="D129" s="219" t="s">
        <v>144</v>
      </c>
      <c r="E129" s="236" t="s">
        <v>19</v>
      </c>
      <c r="F129" s="237" t="s">
        <v>80</v>
      </c>
      <c r="G129" s="235"/>
      <c r="H129" s="238">
        <v>1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4" t="s">
        <v>144</v>
      </c>
      <c r="AU129" s="244" t="s">
        <v>82</v>
      </c>
      <c r="AV129" s="14" t="s">
        <v>82</v>
      </c>
      <c r="AW129" s="14" t="s">
        <v>33</v>
      </c>
      <c r="AX129" s="14" t="s">
        <v>72</v>
      </c>
      <c r="AY129" s="244" t="s">
        <v>133</v>
      </c>
    </row>
    <row r="130" s="15" customFormat="1">
      <c r="A130" s="15"/>
      <c r="B130" s="245"/>
      <c r="C130" s="246"/>
      <c r="D130" s="219" t="s">
        <v>144</v>
      </c>
      <c r="E130" s="247" t="s">
        <v>19</v>
      </c>
      <c r="F130" s="248" t="s">
        <v>149</v>
      </c>
      <c r="G130" s="246"/>
      <c r="H130" s="249">
        <v>1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5" t="s">
        <v>144</v>
      </c>
      <c r="AU130" s="255" t="s">
        <v>82</v>
      </c>
      <c r="AV130" s="15" t="s">
        <v>140</v>
      </c>
      <c r="AW130" s="15" t="s">
        <v>33</v>
      </c>
      <c r="AX130" s="15" t="s">
        <v>80</v>
      </c>
      <c r="AY130" s="255" t="s">
        <v>133</v>
      </c>
    </row>
    <row r="131" s="2" customFormat="1" ht="16.5" customHeight="1">
      <c r="A131" s="40"/>
      <c r="B131" s="41"/>
      <c r="C131" s="270" t="s">
        <v>159</v>
      </c>
      <c r="D131" s="270" t="s">
        <v>286</v>
      </c>
      <c r="E131" s="271" t="s">
        <v>681</v>
      </c>
      <c r="F131" s="272" t="s">
        <v>682</v>
      </c>
      <c r="G131" s="273" t="s">
        <v>229</v>
      </c>
      <c r="H131" s="274">
        <v>2</v>
      </c>
      <c r="I131" s="275"/>
      <c r="J131" s="276">
        <f>ROUND(I131*H131,2)</f>
        <v>0</v>
      </c>
      <c r="K131" s="272" t="s">
        <v>153</v>
      </c>
      <c r="L131" s="277"/>
      <c r="M131" s="278" t="s">
        <v>19</v>
      </c>
      <c r="N131" s="279" t="s">
        <v>43</v>
      </c>
      <c r="O131" s="86"/>
      <c r="P131" s="215">
        <f>O131*H131</f>
        <v>0</v>
      </c>
      <c r="Q131" s="215">
        <v>0.20999999999999999</v>
      </c>
      <c r="R131" s="215">
        <f>Q131*H131</f>
        <v>0.41999999999999998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197</v>
      </c>
      <c r="AT131" s="217" t="s">
        <v>286</v>
      </c>
      <c r="AU131" s="217" t="s">
        <v>82</v>
      </c>
      <c r="AY131" s="19" t="s">
        <v>133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80</v>
      </c>
      <c r="BK131" s="218">
        <f>ROUND(I131*H131,2)</f>
        <v>0</v>
      </c>
      <c r="BL131" s="19" t="s">
        <v>140</v>
      </c>
      <c r="BM131" s="217" t="s">
        <v>698</v>
      </c>
    </row>
    <row r="132" s="2" customFormat="1">
      <c r="A132" s="40"/>
      <c r="B132" s="41"/>
      <c r="C132" s="42"/>
      <c r="D132" s="219" t="s">
        <v>142</v>
      </c>
      <c r="E132" s="42"/>
      <c r="F132" s="220" t="s">
        <v>682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142</v>
      </c>
      <c r="AU132" s="19" t="s">
        <v>82</v>
      </c>
    </row>
    <row r="133" s="13" customFormat="1">
      <c r="A133" s="13"/>
      <c r="B133" s="224"/>
      <c r="C133" s="225"/>
      <c r="D133" s="219" t="s">
        <v>144</v>
      </c>
      <c r="E133" s="226" t="s">
        <v>19</v>
      </c>
      <c r="F133" s="227" t="s">
        <v>696</v>
      </c>
      <c r="G133" s="225"/>
      <c r="H133" s="226" t="s">
        <v>19</v>
      </c>
      <c r="I133" s="228"/>
      <c r="J133" s="225"/>
      <c r="K133" s="225"/>
      <c r="L133" s="229"/>
      <c r="M133" s="230"/>
      <c r="N133" s="231"/>
      <c r="O133" s="231"/>
      <c r="P133" s="231"/>
      <c r="Q133" s="231"/>
      <c r="R133" s="231"/>
      <c r="S133" s="231"/>
      <c r="T133" s="23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3" t="s">
        <v>144</v>
      </c>
      <c r="AU133" s="233" t="s">
        <v>82</v>
      </c>
      <c r="AV133" s="13" t="s">
        <v>80</v>
      </c>
      <c r="AW133" s="13" t="s">
        <v>33</v>
      </c>
      <c r="AX133" s="13" t="s">
        <v>72</v>
      </c>
      <c r="AY133" s="233" t="s">
        <v>133</v>
      </c>
    </row>
    <row r="134" s="13" customFormat="1">
      <c r="A134" s="13"/>
      <c r="B134" s="224"/>
      <c r="C134" s="225"/>
      <c r="D134" s="219" t="s">
        <v>144</v>
      </c>
      <c r="E134" s="226" t="s">
        <v>19</v>
      </c>
      <c r="F134" s="227" t="s">
        <v>697</v>
      </c>
      <c r="G134" s="225"/>
      <c r="H134" s="226" t="s">
        <v>19</v>
      </c>
      <c r="I134" s="228"/>
      <c r="J134" s="225"/>
      <c r="K134" s="225"/>
      <c r="L134" s="229"/>
      <c r="M134" s="230"/>
      <c r="N134" s="231"/>
      <c r="O134" s="231"/>
      <c r="P134" s="231"/>
      <c r="Q134" s="231"/>
      <c r="R134" s="231"/>
      <c r="S134" s="231"/>
      <c r="T134" s="23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3" t="s">
        <v>144</v>
      </c>
      <c r="AU134" s="233" t="s">
        <v>82</v>
      </c>
      <c r="AV134" s="13" t="s">
        <v>80</v>
      </c>
      <c r="AW134" s="13" t="s">
        <v>33</v>
      </c>
      <c r="AX134" s="13" t="s">
        <v>72</v>
      </c>
      <c r="AY134" s="233" t="s">
        <v>133</v>
      </c>
    </row>
    <row r="135" s="14" customFormat="1">
      <c r="A135" s="14"/>
      <c r="B135" s="234"/>
      <c r="C135" s="235"/>
      <c r="D135" s="219" t="s">
        <v>144</v>
      </c>
      <c r="E135" s="236" t="s">
        <v>19</v>
      </c>
      <c r="F135" s="237" t="s">
        <v>80</v>
      </c>
      <c r="G135" s="235"/>
      <c r="H135" s="238">
        <v>1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4" t="s">
        <v>144</v>
      </c>
      <c r="AU135" s="244" t="s">
        <v>82</v>
      </c>
      <c r="AV135" s="14" t="s">
        <v>82</v>
      </c>
      <c r="AW135" s="14" t="s">
        <v>33</v>
      </c>
      <c r="AX135" s="14" t="s">
        <v>72</v>
      </c>
      <c r="AY135" s="244" t="s">
        <v>133</v>
      </c>
    </row>
    <row r="136" s="15" customFormat="1">
      <c r="A136" s="15"/>
      <c r="B136" s="245"/>
      <c r="C136" s="246"/>
      <c r="D136" s="219" t="s">
        <v>144</v>
      </c>
      <c r="E136" s="247" t="s">
        <v>19</v>
      </c>
      <c r="F136" s="248" t="s">
        <v>149</v>
      </c>
      <c r="G136" s="246"/>
      <c r="H136" s="249">
        <v>1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55" t="s">
        <v>144</v>
      </c>
      <c r="AU136" s="255" t="s">
        <v>82</v>
      </c>
      <c r="AV136" s="15" t="s">
        <v>140</v>
      </c>
      <c r="AW136" s="15" t="s">
        <v>33</v>
      </c>
      <c r="AX136" s="15" t="s">
        <v>80</v>
      </c>
      <c r="AY136" s="255" t="s">
        <v>133</v>
      </c>
    </row>
    <row r="137" s="14" customFormat="1">
      <c r="A137" s="14"/>
      <c r="B137" s="234"/>
      <c r="C137" s="235"/>
      <c r="D137" s="219" t="s">
        <v>144</v>
      </c>
      <c r="E137" s="235"/>
      <c r="F137" s="237" t="s">
        <v>699</v>
      </c>
      <c r="G137" s="235"/>
      <c r="H137" s="238">
        <v>2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4" t="s">
        <v>144</v>
      </c>
      <c r="AU137" s="244" t="s">
        <v>82</v>
      </c>
      <c r="AV137" s="14" t="s">
        <v>82</v>
      </c>
      <c r="AW137" s="14" t="s">
        <v>4</v>
      </c>
      <c r="AX137" s="14" t="s">
        <v>80</v>
      </c>
      <c r="AY137" s="244" t="s">
        <v>133</v>
      </c>
    </row>
    <row r="138" s="2" customFormat="1" ht="16.5" customHeight="1">
      <c r="A138" s="40"/>
      <c r="B138" s="41"/>
      <c r="C138" s="206" t="s">
        <v>190</v>
      </c>
      <c r="D138" s="206" t="s">
        <v>136</v>
      </c>
      <c r="E138" s="207" t="s">
        <v>700</v>
      </c>
      <c r="F138" s="208" t="s">
        <v>701</v>
      </c>
      <c r="G138" s="209" t="s">
        <v>152</v>
      </c>
      <c r="H138" s="210">
        <v>6</v>
      </c>
      <c r="I138" s="211"/>
      <c r="J138" s="212">
        <f>ROUND(I138*H138,2)</f>
        <v>0</v>
      </c>
      <c r="K138" s="208" t="s">
        <v>153</v>
      </c>
      <c r="L138" s="46"/>
      <c r="M138" s="213" t="s">
        <v>19</v>
      </c>
      <c r="N138" s="214" t="s">
        <v>43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140</v>
      </c>
      <c r="AT138" s="217" t="s">
        <v>136</v>
      </c>
      <c r="AU138" s="217" t="s">
        <v>82</v>
      </c>
      <c r="AY138" s="19" t="s">
        <v>133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80</v>
      </c>
      <c r="BK138" s="218">
        <f>ROUND(I138*H138,2)</f>
        <v>0</v>
      </c>
      <c r="BL138" s="19" t="s">
        <v>140</v>
      </c>
      <c r="BM138" s="217" t="s">
        <v>702</v>
      </c>
    </row>
    <row r="139" s="2" customFormat="1">
      <c r="A139" s="40"/>
      <c r="B139" s="41"/>
      <c r="C139" s="42"/>
      <c r="D139" s="219" t="s">
        <v>142</v>
      </c>
      <c r="E139" s="42"/>
      <c r="F139" s="220" t="s">
        <v>703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142</v>
      </c>
      <c r="AU139" s="19" t="s">
        <v>82</v>
      </c>
    </row>
    <row r="140" s="13" customFormat="1">
      <c r="A140" s="13"/>
      <c r="B140" s="224"/>
      <c r="C140" s="225"/>
      <c r="D140" s="219" t="s">
        <v>144</v>
      </c>
      <c r="E140" s="226" t="s">
        <v>19</v>
      </c>
      <c r="F140" s="227" t="s">
        <v>676</v>
      </c>
      <c r="G140" s="225"/>
      <c r="H140" s="226" t="s">
        <v>19</v>
      </c>
      <c r="I140" s="228"/>
      <c r="J140" s="225"/>
      <c r="K140" s="225"/>
      <c r="L140" s="229"/>
      <c r="M140" s="230"/>
      <c r="N140" s="231"/>
      <c r="O140" s="231"/>
      <c r="P140" s="231"/>
      <c r="Q140" s="231"/>
      <c r="R140" s="231"/>
      <c r="S140" s="231"/>
      <c r="T140" s="23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3" t="s">
        <v>144</v>
      </c>
      <c r="AU140" s="233" t="s">
        <v>82</v>
      </c>
      <c r="AV140" s="13" t="s">
        <v>80</v>
      </c>
      <c r="AW140" s="13" t="s">
        <v>33</v>
      </c>
      <c r="AX140" s="13" t="s">
        <v>72</v>
      </c>
      <c r="AY140" s="233" t="s">
        <v>133</v>
      </c>
    </row>
    <row r="141" s="13" customFormat="1">
      <c r="A141" s="13"/>
      <c r="B141" s="224"/>
      <c r="C141" s="225"/>
      <c r="D141" s="219" t="s">
        <v>144</v>
      </c>
      <c r="E141" s="226" t="s">
        <v>19</v>
      </c>
      <c r="F141" s="227" t="s">
        <v>677</v>
      </c>
      <c r="G141" s="225"/>
      <c r="H141" s="226" t="s">
        <v>19</v>
      </c>
      <c r="I141" s="228"/>
      <c r="J141" s="225"/>
      <c r="K141" s="225"/>
      <c r="L141" s="229"/>
      <c r="M141" s="230"/>
      <c r="N141" s="231"/>
      <c r="O141" s="231"/>
      <c r="P141" s="231"/>
      <c r="Q141" s="231"/>
      <c r="R141" s="231"/>
      <c r="S141" s="231"/>
      <c r="T141" s="23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3" t="s">
        <v>144</v>
      </c>
      <c r="AU141" s="233" t="s">
        <v>82</v>
      </c>
      <c r="AV141" s="13" t="s">
        <v>80</v>
      </c>
      <c r="AW141" s="13" t="s">
        <v>33</v>
      </c>
      <c r="AX141" s="13" t="s">
        <v>72</v>
      </c>
      <c r="AY141" s="233" t="s">
        <v>133</v>
      </c>
    </row>
    <row r="142" s="14" customFormat="1">
      <c r="A142" s="14"/>
      <c r="B142" s="234"/>
      <c r="C142" s="235"/>
      <c r="D142" s="219" t="s">
        <v>144</v>
      </c>
      <c r="E142" s="236" t="s">
        <v>19</v>
      </c>
      <c r="F142" s="237" t="s">
        <v>82</v>
      </c>
      <c r="G142" s="235"/>
      <c r="H142" s="238">
        <v>2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4" t="s">
        <v>144</v>
      </c>
      <c r="AU142" s="244" t="s">
        <v>82</v>
      </c>
      <c r="AV142" s="14" t="s">
        <v>82</v>
      </c>
      <c r="AW142" s="14" t="s">
        <v>33</v>
      </c>
      <c r="AX142" s="14" t="s">
        <v>72</v>
      </c>
      <c r="AY142" s="244" t="s">
        <v>133</v>
      </c>
    </row>
    <row r="143" s="16" customFormat="1">
      <c r="A143" s="16"/>
      <c r="B143" s="259"/>
      <c r="C143" s="260"/>
      <c r="D143" s="219" t="s">
        <v>144</v>
      </c>
      <c r="E143" s="261" t="s">
        <v>19</v>
      </c>
      <c r="F143" s="262" t="s">
        <v>627</v>
      </c>
      <c r="G143" s="260"/>
      <c r="H143" s="263">
        <v>2</v>
      </c>
      <c r="I143" s="264"/>
      <c r="J143" s="260"/>
      <c r="K143" s="260"/>
      <c r="L143" s="265"/>
      <c r="M143" s="266"/>
      <c r="N143" s="267"/>
      <c r="O143" s="267"/>
      <c r="P143" s="267"/>
      <c r="Q143" s="267"/>
      <c r="R143" s="267"/>
      <c r="S143" s="267"/>
      <c r="T143" s="268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T143" s="269" t="s">
        <v>144</v>
      </c>
      <c r="AU143" s="269" t="s">
        <v>82</v>
      </c>
      <c r="AV143" s="16" t="s">
        <v>160</v>
      </c>
      <c r="AW143" s="16" t="s">
        <v>33</v>
      </c>
      <c r="AX143" s="16" t="s">
        <v>72</v>
      </c>
      <c r="AY143" s="269" t="s">
        <v>133</v>
      </c>
    </row>
    <row r="144" s="13" customFormat="1">
      <c r="A144" s="13"/>
      <c r="B144" s="224"/>
      <c r="C144" s="225"/>
      <c r="D144" s="219" t="s">
        <v>144</v>
      </c>
      <c r="E144" s="226" t="s">
        <v>19</v>
      </c>
      <c r="F144" s="227" t="s">
        <v>678</v>
      </c>
      <c r="G144" s="225"/>
      <c r="H144" s="226" t="s">
        <v>19</v>
      </c>
      <c r="I144" s="228"/>
      <c r="J144" s="225"/>
      <c r="K144" s="225"/>
      <c r="L144" s="229"/>
      <c r="M144" s="230"/>
      <c r="N144" s="231"/>
      <c r="O144" s="231"/>
      <c r="P144" s="231"/>
      <c r="Q144" s="231"/>
      <c r="R144" s="231"/>
      <c r="S144" s="231"/>
      <c r="T144" s="23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3" t="s">
        <v>144</v>
      </c>
      <c r="AU144" s="233" t="s">
        <v>82</v>
      </c>
      <c r="AV144" s="13" t="s">
        <v>80</v>
      </c>
      <c r="AW144" s="13" t="s">
        <v>33</v>
      </c>
      <c r="AX144" s="13" t="s">
        <v>72</v>
      </c>
      <c r="AY144" s="233" t="s">
        <v>133</v>
      </c>
    </row>
    <row r="145" s="13" customFormat="1">
      <c r="A145" s="13"/>
      <c r="B145" s="224"/>
      <c r="C145" s="225"/>
      <c r="D145" s="219" t="s">
        <v>144</v>
      </c>
      <c r="E145" s="226" t="s">
        <v>19</v>
      </c>
      <c r="F145" s="227" t="s">
        <v>679</v>
      </c>
      <c r="G145" s="225"/>
      <c r="H145" s="226" t="s">
        <v>19</v>
      </c>
      <c r="I145" s="228"/>
      <c r="J145" s="225"/>
      <c r="K145" s="225"/>
      <c r="L145" s="229"/>
      <c r="M145" s="230"/>
      <c r="N145" s="231"/>
      <c r="O145" s="231"/>
      <c r="P145" s="231"/>
      <c r="Q145" s="231"/>
      <c r="R145" s="231"/>
      <c r="S145" s="231"/>
      <c r="T145" s="23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3" t="s">
        <v>144</v>
      </c>
      <c r="AU145" s="233" t="s">
        <v>82</v>
      </c>
      <c r="AV145" s="13" t="s">
        <v>80</v>
      </c>
      <c r="AW145" s="13" t="s">
        <v>33</v>
      </c>
      <c r="AX145" s="13" t="s">
        <v>72</v>
      </c>
      <c r="AY145" s="233" t="s">
        <v>133</v>
      </c>
    </row>
    <row r="146" s="14" customFormat="1">
      <c r="A146" s="14"/>
      <c r="B146" s="234"/>
      <c r="C146" s="235"/>
      <c r="D146" s="219" t="s">
        <v>144</v>
      </c>
      <c r="E146" s="236" t="s">
        <v>19</v>
      </c>
      <c r="F146" s="237" t="s">
        <v>80</v>
      </c>
      <c r="G146" s="235"/>
      <c r="H146" s="238">
        <v>1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4" t="s">
        <v>144</v>
      </c>
      <c r="AU146" s="244" t="s">
        <v>82</v>
      </c>
      <c r="AV146" s="14" t="s">
        <v>82</v>
      </c>
      <c r="AW146" s="14" t="s">
        <v>33</v>
      </c>
      <c r="AX146" s="14" t="s">
        <v>72</v>
      </c>
      <c r="AY146" s="244" t="s">
        <v>133</v>
      </c>
    </row>
    <row r="147" s="13" customFormat="1">
      <c r="A147" s="13"/>
      <c r="B147" s="224"/>
      <c r="C147" s="225"/>
      <c r="D147" s="219" t="s">
        <v>144</v>
      </c>
      <c r="E147" s="226" t="s">
        <v>19</v>
      </c>
      <c r="F147" s="227" t="s">
        <v>680</v>
      </c>
      <c r="G147" s="225"/>
      <c r="H147" s="226" t="s">
        <v>19</v>
      </c>
      <c r="I147" s="228"/>
      <c r="J147" s="225"/>
      <c r="K147" s="225"/>
      <c r="L147" s="229"/>
      <c r="M147" s="230"/>
      <c r="N147" s="231"/>
      <c r="O147" s="231"/>
      <c r="P147" s="231"/>
      <c r="Q147" s="231"/>
      <c r="R147" s="231"/>
      <c r="S147" s="231"/>
      <c r="T147" s="23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3" t="s">
        <v>144</v>
      </c>
      <c r="AU147" s="233" t="s">
        <v>82</v>
      </c>
      <c r="AV147" s="13" t="s">
        <v>80</v>
      </c>
      <c r="AW147" s="13" t="s">
        <v>33</v>
      </c>
      <c r="AX147" s="13" t="s">
        <v>72</v>
      </c>
      <c r="AY147" s="233" t="s">
        <v>133</v>
      </c>
    </row>
    <row r="148" s="14" customFormat="1">
      <c r="A148" s="14"/>
      <c r="B148" s="234"/>
      <c r="C148" s="235"/>
      <c r="D148" s="219" t="s">
        <v>144</v>
      </c>
      <c r="E148" s="236" t="s">
        <v>19</v>
      </c>
      <c r="F148" s="237" t="s">
        <v>160</v>
      </c>
      <c r="G148" s="235"/>
      <c r="H148" s="238">
        <v>3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4" t="s">
        <v>144</v>
      </c>
      <c r="AU148" s="244" t="s">
        <v>82</v>
      </c>
      <c r="AV148" s="14" t="s">
        <v>82</v>
      </c>
      <c r="AW148" s="14" t="s">
        <v>33</v>
      </c>
      <c r="AX148" s="14" t="s">
        <v>72</v>
      </c>
      <c r="AY148" s="244" t="s">
        <v>133</v>
      </c>
    </row>
    <row r="149" s="16" customFormat="1">
      <c r="A149" s="16"/>
      <c r="B149" s="259"/>
      <c r="C149" s="260"/>
      <c r="D149" s="219" t="s">
        <v>144</v>
      </c>
      <c r="E149" s="261" t="s">
        <v>19</v>
      </c>
      <c r="F149" s="262" t="s">
        <v>627</v>
      </c>
      <c r="G149" s="260"/>
      <c r="H149" s="263">
        <v>4</v>
      </c>
      <c r="I149" s="264"/>
      <c r="J149" s="260"/>
      <c r="K149" s="260"/>
      <c r="L149" s="265"/>
      <c r="M149" s="266"/>
      <c r="N149" s="267"/>
      <c r="O149" s="267"/>
      <c r="P149" s="267"/>
      <c r="Q149" s="267"/>
      <c r="R149" s="267"/>
      <c r="S149" s="267"/>
      <c r="T149" s="268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T149" s="269" t="s">
        <v>144</v>
      </c>
      <c r="AU149" s="269" t="s">
        <v>82</v>
      </c>
      <c r="AV149" s="16" t="s">
        <v>160</v>
      </c>
      <c r="AW149" s="16" t="s">
        <v>33</v>
      </c>
      <c r="AX149" s="16" t="s">
        <v>72</v>
      </c>
      <c r="AY149" s="269" t="s">
        <v>133</v>
      </c>
    </row>
    <row r="150" s="15" customFormat="1">
      <c r="A150" s="15"/>
      <c r="B150" s="245"/>
      <c r="C150" s="246"/>
      <c r="D150" s="219" t="s">
        <v>144</v>
      </c>
      <c r="E150" s="247" t="s">
        <v>19</v>
      </c>
      <c r="F150" s="248" t="s">
        <v>149</v>
      </c>
      <c r="G150" s="246"/>
      <c r="H150" s="249">
        <v>6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5" t="s">
        <v>144</v>
      </c>
      <c r="AU150" s="255" t="s">
        <v>82</v>
      </c>
      <c r="AV150" s="15" t="s">
        <v>140</v>
      </c>
      <c r="AW150" s="15" t="s">
        <v>33</v>
      </c>
      <c r="AX150" s="15" t="s">
        <v>80</v>
      </c>
      <c r="AY150" s="255" t="s">
        <v>133</v>
      </c>
    </row>
    <row r="151" s="2" customFormat="1" ht="16.5" customHeight="1">
      <c r="A151" s="40"/>
      <c r="B151" s="41"/>
      <c r="C151" s="270" t="s">
        <v>197</v>
      </c>
      <c r="D151" s="270" t="s">
        <v>286</v>
      </c>
      <c r="E151" s="271" t="s">
        <v>704</v>
      </c>
      <c r="F151" s="272" t="s">
        <v>705</v>
      </c>
      <c r="G151" s="273" t="s">
        <v>512</v>
      </c>
      <c r="H151" s="274">
        <v>2</v>
      </c>
      <c r="I151" s="275"/>
      <c r="J151" s="276">
        <f>ROUND(I151*H151,2)</f>
        <v>0</v>
      </c>
      <c r="K151" s="272" t="s">
        <v>19</v>
      </c>
      <c r="L151" s="277"/>
      <c r="M151" s="278" t="s">
        <v>19</v>
      </c>
      <c r="N151" s="279" t="s">
        <v>43</v>
      </c>
      <c r="O151" s="86"/>
      <c r="P151" s="215">
        <f>O151*H151</f>
        <v>0</v>
      </c>
      <c r="Q151" s="215">
        <v>0.029999999999999999</v>
      </c>
      <c r="R151" s="215">
        <f>Q151*H151</f>
        <v>0.059999999999999998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197</v>
      </c>
      <c r="AT151" s="217" t="s">
        <v>286</v>
      </c>
      <c r="AU151" s="217" t="s">
        <v>82</v>
      </c>
      <c r="AY151" s="19" t="s">
        <v>133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80</v>
      </c>
      <c r="BK151" s="218">
        <f>ROUND(I151*H151,2)</f>
        <v>0</v>
      </c>
      <c r="BL151" s="19" t="s">
        <v>140</v>
      </c>
      <c r="BM151" s="217" t="s">
        <v>706</v>
      </c>
    </row>
    <row r="152" s="2" customFormat="1">
      <c r="A152" s="40"/>
      <c r="B152" s="41"/>
      <c r="C152" s="42"/>
      <c r="D152" s="219" t="s">
        <v>142</v>
      </c>
      <c r="E152" s="42"/>
      <c r="F152" s="220" t="s">
        <v>705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142</v>
      </c>
      <c r="AU152" s="19" t="s">
        <v>82</v>
      </c>
    </row>
    <row r="153" s="13" customFormat="1">
      <c r="A153" s="13"/>
      <c r="B153" s="224"/>
      <c r="C153" s="225"/>
      <c r="D153" s="219" t="s">
        <v>144</v>
      </c>
      <c r="E153" s="226" t="s">
        <v>19</v>
      </c>
      <c r="F153" s="227" t="s">
        <v>676</v>
      </c>
      <c r="G153" s="225"/>
      <c r="H153" s="226" t="s">
        <v>19</v>
      </c>
      <c r="I153" s="228"/>
      <c r="J153" s="225"/>
      <c r="K153" s="225"/>
      <c r="L153" s="229"/>
      <c r="M153" s="230"/>
      <c r="N153" s="231"/>
      <c r="O153" s="231"/>
      <c r="P153" s="231"/>
      <c r="Q153" s="231"/>
      <c r="R153" s="231"/>
      <c r="S153" s="231"/>
      <c r="T153" s="23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3" t="s">
        <v>144</v>
      </c>
      <c r="AU153" s="233" t="s">
        <v>82</v>
      </c>
      <c r="AV153" s="13" t="s">
        <v>80</v>
      </c>
      <c r="AW153" s="13" t="s">
        <v>33</v>
      </c>
      <c r="AX153" s="13" t="s">
        <v>72</v>
      </c>
      <c r="AY153" s="233" t="s">
        <v>133</v>
      </c>
    </row>
    <row r="154" s="13" customFormat="1">
      <c r="A154" s="13"/>
      <c r="B154" s="224"/>
      <c r="C154" s="225"/>
      <c r="D154" s="219" t="s">
        <v>144</v>
      </c>
      <c r="E154" s="226" t="s">
        <v>19</v>
      </c>
      <c r="F154" s="227" t="s">
        <v>705</v>
      </c>
      <c r="G154" s="225"/>
      <c r="H154" s="226" t="s">
        <v>19</v>
      </c>
      <c r="I154" s="228"/>
      <c r="J154" s="225"/>
      <c r="K154" s="225"/>
      <c r="L154" s="229"/>
      <c r="M154" s="230"/>
      <c r="N154" s="231"/>
      <c r="O154" s="231"/>
      <c r="P154" s="231"/>
      <c r="Q154" s="231"/>
      <c r="R154" s="231"/>
      <c r="S154" s="231"/>
      <c r="T154" s="23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3" t="s">
        <v>144</v>
      </c>
      <c r="AU154" s="233" t="s">
        <v>82</v>
      </c>
      <c r="AV154" s="13" t="s">
        <v>80</v>
      </c>
      <c r="AW154" s="13" t="s">
        <v>33</v>
      </c>
      <c r="AX154" s="13" t="s">
        <v>72</v>
      </c>
      <c r="AY154" s="233" t="s">
        <v>133</v>
      </c>
    </row>
    <row r="155" s="14" customFormat="1">
      <c r="A155" s="14"/>
      <c r="B155" s="234"/>
      <c r="C155" s="235"/>
      <c r="D155" s="219" t="s">
        <v>144</v>
      </c>
      <c r="E155" s="236" t="s">
        <v>19</v>
      </c>
      <c r="F155" s="237" t="s">
        <v>82</v>
      </c>
      <c r="G155" s="235"/>
      <c r="H155" s="238">
        <v>2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4" t="s">
        <v>144</v>
      </c>
      <c r="AU155" s="244" t="s">
        <v>82</v>
      </c>
      <c r="AV155" s="14" t="s">
        <v>82</v>
      </c>
      <c r="AW155" s="14" t="s">
        <v>33</v>
      </c>
      <c r="AX155" s="14" t="s">
        <v>72</v>
      </c>
      <c r="AY155" s="244" t="s">
        <v>133</v>
      </c>
    </row>
    <row r="156" s="15" customFormat="1">
      <c r="A156" s="15"/>
      <c r="B156" s="245"/>
      <c r="C156" s="246"/>
      <c r="D156" s="219" t="s">
        <v>144</v>
      </c>
      <c r="E156" s="247" t="s">
        <v>19</v>
      </c>
      <c r="F156" s="248" t="s">
        <v>149</v>
      </c>
      <c r="G156" s="246"/>
      <c r="H156" s="249">
        <v>2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5" t="s">
        <v>144</v>
      </c>
      <c r="AU156" s="255" t="s">
        <v>82</v>
      </c>
      <c r="AV156" s="15" t="s">
        <v>140</v>
      </c>
      <c r="AW156" s="15" t="s">
        <v>33</v>
      </c>
      <c r="AX156" s="15" t="s">
        <v>80</v>
      </c>
      <c r="AY156" s="255" t="s">
        <v>133</v>
      </c>
    </row>
    <row r="157" s="2" customFormat="1" ht="16.5" customHeight="1">
      <c r="A157" s="40"/>
      <c r="B157" s="41"/>
      <c r="C157" s="270" t="s">
        <v>204</v>
      </c>
      <c r="D157" s="270" t="s">
        <v>286</v>
      </c>
      <c r="E157" s="271" t="s">
        <v>707</v>
      </c>
      <c r="F157" s="272" t="s">
        <v>708</v>
      </c>
      <c r="G157" s="273" t="s">
        <v>512</v>
      </c>
      <c r="H157" s="274">
        <v>1</v>
      </c>
      <c r="I157" s="275"/>
      <c r="J157" s="276">
        <f>ROUND(I157*H157,2)</f>
        <v>0</v>
      </c>
      <c r="K157" s="272" t="s">
        <v>19</v>
      </c>
      <c r="L157" s="277"/>
      <c r="M157" s="278" t="s">
        <v>19</v>
      </c>
      <c r="N157" s="279" t="s">
        <v>43</v>
      </c>
      <c r="O157" s="86"/>
      <c r="P157" s="215">
        <f>O157*H157</f>
        <v>0</v>
      </c>
      <c r="Q157" s="215">
        <v>0.029999999999999999</v>
      </c>
      <c r="R157" s="215">
        <f>Q157*H157</f>
        <v>0.029999999999999999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197</v>
      </c>
      <c r="AT157" s="217" t="s">
        <v>286</v>
      </c>
      <c r="AU157" s="217" t="s">
        <v>82</v>
      </c>
      <c r="AY157" s="19" t="s">
        <v>133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80</v>
      </c>
      <c r="BK157" s="218">
        <f>ROUND(I157*H157,2)</f>
        <v>0</v>
      </c>
      <c r="BL157" s="19" t="s">
        <v>140</v>
      </c>
      <c r="BM157" s="217" t="s">
        <v>709</v>
      </c>
    </row>
    <row r="158" s="2" customFormat="1">
      <c r="A158" s="40"/>
      <c r="B158" s="41"/>
      <c r="C158" s="42"/>
      <c r="D158" s="219" t="s">
        <v>142</v>
      </c>
      <c r="E158" s="42"/>
      <c r="F158" s="220" t="s">
        <v>708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142</v>
      </c>
      <c r="AU158" s="19" t="s">
        <v>82</v>
      </c>
    </row>
    <row r="159" s="13" customFormat="1">
      <c r="A159" s="13"/>
      <c r="B159" s="224"/>
      <c r="C159" s="225"/>
      <c r="D159" s="219" t="s">
        <v>144</v>
      </c>
      <c r="E159" s="226" t="s">
        <v>19</v>
      </c>
      <c r="F159" s="227" t="s">
        <v>678</v>
      </c>
      <c r="G159" s="225"/>
      <c r="H159" s="226" t="s">
        <v>19</v>
      </c>
      <c r="I159" s="228"/>
      <c r="J159" s="225"/>
      <c r="K159" s="225"/>
      <c r="L159" s="229"/>
      <c r="M159" s="230"/>
      <c r="N159" s="231"/>
      <c r="O159" s="231"/>
      <c r="P159" s="231"/>
      <c r="Q159" s="231"/>
      <c r="R159" s="231"/>
      <c r="S159" s="231"/>
      <c r="T159" s="23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3" t="s">
        <v>144</v>
      </c>
      <c r="AU159" s="233" t="s">
        <v>82</v>
      </c>
      <c r="AV159" s="13" t="s">
        <v>80</v>
      </c>
      <c r="AW159" s="13" t="s">
        <v>33</v>
      </c>
      <c r="AX159" s="13" t="s">
        <v>72</v>
      </c>
      <c r="AY159" s="233" t="s">
        <v>133</v>
      </c>
    </row>
    <row r="160" s="13" customFormat="1">
      <c r="A160" s="13"/>
      <c r="B160" s="224"/>
      <c r="C160" s="225"/>
      <c r="D160" s="219" t="s">
        <v>144</v>
      </c>
      <c r="E160" s="226" t="s">
        <v>19</v>
      </c>
      <c r="F160" s="227" t="s">
        <v>708</v>
      </c>
      <c r="G160" s="225"/>
      <c r="H160" s="226" t="s">
        <v>19</v>
      </c>
      <c r="I160" s="228"/>
      <c r="J160" s="225"/>
      <c r="K160" s="225"/>
      <c r="L160" s="229"/>
      <c r="M160" s="230"/>
      <c r="N160" s="231"/>
      <c r="O160" s="231"/>
      <c r="P160" s="231"/>
      <c r="Q160" s="231"/>
      <c r="R160" s="231"/>
      <c r="S160" s="231"/>
      <c r="T160" s="23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3" t="s">
        <v>144</v>
      </c>
      <c r="AU160" s="233" t="s">
        <v>82</v>
      </c>
      <c r="AV160" s="13" t="s">
        <v>80</v>
      </c>
      <c r="AW160" s="13" t="s">
        <v>33</v>
      </c>
      <c r="AX160" s="13" t="s">
        <v>72</v>
      </c>
      <c r="AY160" s="233" t="s">
        <v>133</v>
      </c>
    </row>
    <row r="161" s="14" customFormat="1">
      <c r="A161" s="14"/>
      <c r="B161" s="234"/>
      <c r="C161" s="235"/>
      <c r="D161" s="219" t="s">
        <v>144</v>
      </c>
      <c r="E161" s="236" t="s">
        <v>19</v>
      </c>
      <c r="F161" s="237" t="s">
        <v>80</v>
      </c>
      <c r="G161" s="235"/>
      <c r="H161" s="238">
        <v>1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4" t="s">
        <v>144</v>
      </c>
      <c r="AU161" s="244" t="s">
        <v>82</v>
      </c>
      <c r="AV161" s="14" t="s">
        <v>82</v>
      </c>
      <c r="AW161" s="14" t="s">
        <v>33</v>
      </c>
      <c r="AX161" s="14" t="s">
        <v>72</v>
      </c>
      <c r="AY161" s="244" t="s">
        <v>133</v>
      </c>
    </row>
    <row r="162" s="15" customFormat="1">
      <c r="A162" s="15"/>
      <c r="B162" s="245"/>
      <c r="C162" s="246"/>
      <c r="D162" s="219" t="s">
        <v>144</v>
      </c>
      <c r="E162" s="247" t="s">
        <v>19</v>
      </c>
      <c r="F162" s="248" t="s">
        <v>149</v>
      </c>
      <c r="G162" s="246"/>
      <c r="H162" s="249">
        <v>1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5" t="s">
        <v>144</v>
      </c>
      <c r="AU162" s="255" t="s">
        <v>82</v>
      </c>
      <c r="AV162" s="15" t="s">
        <v>140</v>
      </c>
      <c r="AW162" s="15" t="s">
        <v>33</v>
      </c>
      <c r="AX162" s="15" t="s">
        <v>80</v>
      </c>
      <c r="AY162" s="255" t="s">
        <v>133</v>
      </c>
    </row>
    <row r="163" s="2" customFormat="1" ht="16.5" customHeight="1">
      <c r="A163" s="40"/>
      <c r="B163" s="41"/>
      <c r="C163" s="270" t="s">
        <v>211</v>
      </c>
      <c r="D163" s="270" t="s">
        <v>286</v>
      </c>
      <c r="E163" s="271" t="s">
        <v>710</v>
      </c>
      <c r="F163" s="272" t="s">
        <v>711</v>
      </c>
      <c r="G163" s="273" t="s">
        <v>512</v>
      </c>
      <c r="H163" s="274">
        <v>3</v>
      </c>
      <c r="I163" s="275"/>
      <c r="J163" s="276">
        <f>ROUND(I163*H163,2)</f>
        <v>0</v>
      </c>
      <c r="K163" s="272" t="s">
        <v>19</v>
      </c>
      <c r="L163" s="277"/>
      <c r="M163" s="278" t="s">
        <v>19</v>
      </c>
      <c r="N163" s="279" t="s">
        <v>43</v>
      </c>
      <c r="O163" s="86"/>
      <c r="P163" s="215">
        <f>O163*H163</f>
        <v>0</v>
      </c>
      <c r="Q163" s="215">
        <v>0.029999999999999999</v>
      </c>
      <c r="R163" s="215">
        <f>Q163*H163</f>
        <v>0.089999999999999997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197</v>
      </c>
      <c r="AT163" s="217" t="s">
        <v>286</v>
      </c>
      <c r="AU163" s="217" t="s">
        <v>82</v>
      </c>
      <c r="AY163" s="19" t="s">
        <v>133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80</v>
      </c>
      <c r="BK163" s="218">
        <f>ROUND(I163*H163,2)</f>
        <v>0</v>
      </c>
      <c r="BL163" s="19" t="s">
        <v>140</v>
      </c>
      <c r="BM163" s="217" t="s">
        <v>712</v>
      </c>
    </row>
    <row r="164" s="2" customFormat="1">
      <c r="A164" s="40"/>
      <c r="B164" s="41"/>
      <c r="C164" s="42"/>
      <c r="D164" s="219" t="s">
        <v>142</v>
      </c>
      <c r="E164" s="42"/>
      <c r="F164" s="220" t="s">
        <v>711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142</v>
      </c>
      <c r="AU164" s="19" t="s">
        <v>82</v>
      </c>
    </row>
    <row r="165" s="13" customFormat="1">
      <c r="A165" s="13"/>
      <c r="B165" s="224"/>
      <c r="C165" s="225"/>
      <c r="D165" s="219" t="s">
        <v>144</v>
      </c>
      <c r="E165" s="226" t="s">
        <v>19</v>
      </c>
      <c r="F165" s="227" t="s">
        <v>678</v>
      </c>
      <c r="G165" s="225"/>
      <c r="H165" s="226" t="s">
        <v>19</v>
      </c>
      <c r="I165" s="228"/>
      <c r="J165" s="225"/>
      <c r="K165" s="225"/>
      <c r="L165" s="229"/>
      <c r="M165" s="230"/>
      <c r="N165" s="231"/>
      <c r="O165" s="231"/>
      <c r="P165" s="231"/>
      <c r="Q165" s="231"/>
      <c r="R165" s="231"/>
      <c r="S165" s="231"/>
      <c r="T165" s="23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3" t="s">
        <v>144</v>
      </c>
      <c r="AU165" s="233" t="s">
        <v>82</v>
      </c>
      <c r="AV165" s="13" t="s">
        <v>80</v>
      </c>
      <c r="AW165" s="13" t="s">
        <v>33</v>
      </c>
      <c r="AX165" s="13" t="s">
        <v>72</v>
      </c>
      <c r="AY165" s="233" t="s">
        <v>133</v>
      </c>
    </row>
    <row r="166" s="13" customFormat="1">
      <c r="A166" s="13"/>
      <c r="B166" s="224"/>
      <c r="C166" s="225"/>
      <c r="D166" s="219" t="s">
        <v>144</v>
      </c>
      <c r="E166" s="226" t="s">
        <v>19</v>
      </c>
      <c r="F166" s="227" t="s">
        <v>711</v>
      </c>
      <c r="G166" s="225"/>
      <c r="H166" s="226" t="s">
        <v>19</v>
      </c>
      <c r="I166" s="228"/>
      <c r="J166" s="225"/>
      <c r="K166" s="225"/>
      <c r="L166" s="229"/>
      <c r="M166" s="230"/>
      <c r="N166" s="231"/>
      <c r="O166" s="231"/>
      <c r="P166" s="231"/>
      <c r="Q166" s="231"/>
      <c r="R166" s="231"/>
      <c r="S166" s="231"/>
      <c r="T166" s="23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3" t="s">
        <v>144</v>
      </c>
      <c r="AU166" s="233" t="s">
        <v>82</v>
      </c>
      <c r="AV166" s="13" t="s">
        <v>80</v>
      </c>
      <c r="AW166" s="13" t="s">
        <v>33</v>
      </c>
      <c r="AX166" s="13" t="s">
        <v>72</v>
      </c>
      <c r="AY166" s="233" t="s">
        <v>133</v>
      </c>
    </row>
    <row r="167" s="14" customFormat="1">
      <c r="A167" s="14"/>
      <c r="B167" s="234"/>
      <c r="C167" s="235"/>
      <c r="D167" s="219" t="s">
        <v>144</v>
      </c>
      <c r="E167" s="236" t="s">
        <v>19</v>
      </c>
      <c r="F167" s="237" t="s">
        <v>160</v>
      </c>
      <c r="G167" s="235"/>
      <c r="H167" s="238">
        <v>3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4" t="s">
        <v>144</v>
      </c>
      <c r="AU167" s="244" t="s">
        <v>82</v>
      </c>
      <c r="AV167" s="14" t="s">
        <v>82</v>
      </c>
      <c r="AW167" s="14" t="s">
        <v>33</v>
      </c>
      <c r="AX167" s="14" t="s">
        <v>72</v>
      </c>
      <c r="AY167" s="244" t="s">
        <v>133</v>
      </c>
    </row>
    <row r="168" s="15" customFormat="1">
      <c r="A168" s="15"/>
      <c r="B168" s="245"/>
      <c r="C168" s="246"/>
      <c r="D168" s="219" t="s">
        <v>144</v>
      </c>
      <c r="E168" s="247" t="s">
        <v>19</v>
      </c>
      <c r="F168" s="248" t="s">
        <v>149</v>
      </c>
      <c r="G168" s="246"/>
      <c r="H168" s="249">
        <v>3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5" t="s">
        <v>144</v>
      </c>
      <c r="AU168" s="255" t="s">
        <v>82</v>
      </c>
      <c r="AV168" s="15" t="s">
        <v>140</v>
      </c>
      <c r="AW168" s="15" t="s">
        <v>33</v>
      </c>
      <c r="AX168" s="15" t="s">
        <v>80</v>
      </c>
      <c r="AY168" s="255" t="s">
        <v>133</v>
      </c>
    </row>
    <row r="169" s="2" customFormat="1" ht="16.5" customHeight="1">
      <c r="A169" s="40"/>
      <c r="B169" s="41"/>
      <c r="C169" s="206" t="s">
        <v>216</v>
      </c>
      <c r="D169" s="206" t="s">
        <v>136</v>
      </c>
      <c r="E169" s="207" t="s">
        <v>713</v>
      </c>
      <c r="F169" s="208" t="s">
        <v>714</v>
      </c>
      <c r="G169" s="209" t="s">
        <v>152</v>
      </c>
      <c r="H169" s="210">
        <v>9</v>
      </c>
      <c r="I169" s="211"/>
      <c r="J169" s="212">
        <f>ROUND(I169*H169,2)</f>
        <v>0</v>
      </c>
      <c r="K169" s="208" t="s">
        <v>153</v>
      </c>
      <c r="L169" s="46"/>
      <c r="M169" s="213" t="s">
        <v>19</v>
      </c>
      <c r="N169" s="214" t="s">
        <v>43</v>
      </c>
      <c r="O169" s="86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140</v>
      </c>
      <c r="AT169" s="217" t="s">
        <v>136</v>
      </c>
      <c r="AU169" s="217" t="s">
        <v>82</v>
      </c>
      <c r="AY169" s="19" t="s">
        <v>133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80</v>
      </c>
      <c r="BK169" s="218">
        <f>ROUND(I169*H169,2)</f>
        <v>0</v>
      </c>
      <c r="BL169" s="19" t="s">
        <v>140</v>
      </c>
      <c r="BM169" s="217" t="s">
        <v>715</v>
      </c>
    </row>
    <row r="170" s="2" customFormat="1">
      <c r="A170" s="40"/>
      <c r="B170" s="41"/>
      <c r="C170" s="42"/>
      <c r="D170" s="219" t="s">
        <v>142</v>
      </c>
      <c r="E170" s="42"/>
      <c r="F170" s="220" t="s">
        <v>716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142</v>
      </c>
      <c r="AU170" s="19" t="s">
        <v>82</v>
      </c>
    </row>
    <row r="171" s="13" customFormat="1">
      <c r="A171" s="13"/>
      <c r="B171" s="224"/>
      <c r="C171" s="225"/>
      <c r="D171" s="219" t="s">
        <v>144</v>
      </c>
      <c r="E171" s="226" t="s">
        <v>19</v>
      </c>
      <c r="F171" s="227" t="s">
        <v>676</v>
      </c>
      <c r="G171" s="225"/>
      <c r="H171" s="226" t="s">
        <v>19</v>
      </c>
      <c r="I171" s="228"/>
      <c r="J171" s="225"/>
      <c r="K171" s="225"/>
      <c r="L171" s="229"/>
      <c r="M171" s="230"/>
      <c r="N171" s="231"/>
      <c r="O171" s="231"/>
      <c r="P171" s="231"/>
      <c r="Q171" s="231"/>
      <c r="R171" s="231"/>
      <c r="S171" s="231"/>
      <c r="T171" s="23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3" t="s">
        <v>144</v>
      </c>
      <c r="AU171" s="233" t="s">
        <v>82</v>
      </c>
      <c r="AV171" s="13" t="s">
        <v>80</v>
      </c>
      <c r="AW171" s="13" t="s">
        <v>33</v>
      </c>
      <c r="AX171" s="13" t="s">
        <v>72</v>
      </c>
      <c r="AY171" s="233" t="s">
        <v>133</v>
      </c>
    </row>
    <row r="172" s="13" customFormat="1">
      <c r="A172" s="13"/>
      <c r="B172" s="224"/>
      <c r="C172" s="225"/>
      <c r="D172" s="219" t="s">
        <v>144</v>
      </c>
      <c r="E172" s="226" t="s">
        <v>19</v>
      </c>
      <c r="F172" s="227" t="s">
        <v>689</v>
      </c>
      <c r="G172" s="225"/>
      <c r="H172" s="226" t="s">
        <v>19</v>
      </c>
      <c r="I172" s="228"/>
      <c r="J172" s="225"/>
      <c r="K172" s="225"/>
      <c r="L172" s="229"/>
      <c r="M172" s="230"/>
      <c r="N172" s="231"/>
      <c r="O172" s="231"/>
      <c r="P172" s="231"/>
      <c r="Q172" s="231"/>
      <c r="R172" s="231"/>
      <c r="S172" s="231"/>
      <c r="T172" s="23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3" t="s">
        <v>144</v>
      </c>
      <c r="AU172" s="233" t="s">
        <v>82</v>
      </c>
      <c r="AV172" s="13" t="s">
        <v>80</v>
      </c>
      <c r="AW172" s="13" t="s">
        <v>33</v>
      </c>
      <c r="AX172" s="13" t="s">
        <v>72</v>
      </c>
      <c r="AY172" s="233" t="s">
        <v>133</v>
      </c>
    </row>
    <row r="173" s="14" customFormat="1">
      <c r="A173" s="14"/>
      <c r="B173" s="234"/>
      <c r="C173" s="235"/>
      <c r="D173" s="219" t="s">
        <v>144</v>
      </c>
      <c r="E173" s="236" t="s">
        <v>19</v>
      </c>
      <c r="F173" s="237" t="s">
        <v>140</v>
      </c>
      <c r="G173" s="235"/>
      <c r="H173" s="238">
        <v>4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4" t="s">
        <v>144</v>
      </c>
      <c r="AU173" s="244" t="s">
        <v>82</v>
      </c>
      <c r="AV173" s="14" t="s">
        <v>82</v>
      </c>
      <c r="AW173" s="14" t="s">
        <v>33</v>
      </c>
      <c r="AX173" s="14" t="s">
        <v>72</v>
      </c>
      <c r="AY173" s="244" t="s">
        <v>133</v>
      </c>
    </row>
    <row r="174" s="13" customFormat="1">
      <c r="A174" s="13"/>
      <c r="B174" s="224"/>
      <c r="C174" s="225"/>
      <c r="D174" s="219" t="s">
        <v>144</v>
      </c>
      <c r="E174" s="226" t="s">
        <v>19</v>
      </c>
      <c r="F174" s="227" t="s">
        <v>690</v>
      </c>
      <c r="G174" s="225"/>
      <c r="H174" s="226" t="s">
        <v>19</v>
      </c>
      <c r="I174" s="228"/>
      <c r="J174" s="225"/>
      <c r="K174" s="225"/>
      <c r="L174" s="229"/>
      <c r="M174" s="230"/>
      <c r="N174" s="231"/>
      <c r="O174" s="231"/>
      <c r="P174" s="231"/>
      <c r="Q174" s="231"/>
      <c r="R174" s="231"/>
      <c r="S174" s="231"/>
      <c r="T174" s="23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3" t="s">
        <v>144</v>
      </c>
      <c r="AU174" s="233" t="s">
        <v>82</v>
      </c>
      <c r="AV174" s="13" t="s">
        <v>80</v>
      </c>
      <c r="AW174" s="13" t="s">
        <v>33</v>
      </c>
      <c r="AX174" s="13" t="s">
        <v>72</v>
      </c>
      <c r="AY174" s="233" t="s">
        <v>133</v>
      </c>
    </row>
    <row r="175" s="14" customFormat="1">
      <c r="A175" s="14"/>
      <c r="B175" s="234"/>
      <c r="C175" s="235"/>
      <c r="D175" s="219" t="s">
        <v>144</v>
      </c>
      <c r="E175" s="236" t="s">
        <v>19</v>
      </c>
      <c r="F175" s="237" t="s">
        <v>173</v>
      </c>
      <c r="G175" s="235"/>
      <c r="H175" s="238">
        <v>5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4" t="s">
        <v>144</v>
      </c>
      <c r="AU175" s="244" t="s">
        <v>82</v>
      </c>
      <c r="AV175" s="14" t="s">
        <v>82</v>
      </c>
      <c r="AW175" s="14" t="s">
        <v>33</v>
      </c>
      <c r="AX175" s="14" t="s">
        <v>72</v>
      </c>
      <c r="AY175" s="244" t="s">
        <v>133</v>
      </c>
    </row>
    <row r="176" s="15" customFormat="1">
      <c r="A176" s="15"/>
      <c r="B176" s="245"/>
      <c r="C176" s="246"/>
      <c r="D176" s="219" t="s">
        <v>144</v>
      </c>
      <c r="E176" s="247" t="s">
        <v>19</v>
      </c>
      <c r="F176" s="248" t="s">
        <v>149</v>
      </c>
      <c r="G176" s="246"/>
      <c r="H176" s="249">
        <v>9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5" t="s">
        <v>144</v>
      </c>
      <c r="AU176" s="255" t="s">
        <v>82</v>
      </c>
      <c r="AV176" s="15" t="s">
        <v>140</v>
      </c>
      <c r="AW176" s="15" t="s">
        <v>33</v>
      </c>
      <c r="AX176" s="15" t="s">
        <v>80</v>
      </c>
      <c r="AY176" s="255" t="s">
        <v>133</v>
      </c>
    </row>
    <row r="177" s="2" customFormat="1" ht="16.5" customHeight="1">
      <c r="A177" s="40"/>
      <c r="B177" s="41"/>
      <c r="C177" s="270" t="s">
        <v>298</v>
      </c>
      <c r="D177" s="270" t="s">
        <v>286</v>
      </c>
      <c r="E177" s="271" t="s">
        <v>717</v>
      </c>
      <c r="F177" s="272" t="s">
        <v>718</v>
      </c>
      <c r="G177" s="273" t="s">
        <v>512</v>
      </c>
      <c r="H177" s="274">
        <v>4</v>
      </c>
      <c r="I177" s="275"/>
      <c r="J177" s="276">
        <f>ROUND(I177*H177,2)</f>
        <v>0</v>
      </c>
      <c r="K177" s="272" t="s">
        <v>19</v>
      </c>
      <c r="L177" s="277"/>
      <c r="M177" s="278" t="s">
        <v>19</v>
      </c>
      <c r="N177" s="279" t="s">
        <v>43</v>
      </c>
      <c r="O177" s="86"/>
      <c r="P177" s="215">
        <f>O177*H177</f>
        <v>0</v>
      </c>
      <c r="Q177" s="215">
        <v>0.040000000000000001</v>
      </c>
      <c r="R177" s="215">
        <f>Q177*H177</f>
        <v>0.16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197</v>
      </c>
      <c r="AT177" s="217" t="s">
        <v>286</v>
      </c>
      <c r="AU177" s="217" t="s">
        <v>82</v>
      </c>
      <c r="AY177" s="19" t="s">
        <v>133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80</v>
      </c>
      <c r="BK177" s="218">
        <f>ROUND(I177*H177,2)</f>
        <v>0</v>
      </c>
      <c r="BL177" s="19" t="s">
        <v>140</v>
      </c>
      <c r="BM177" s="217" t="s">
        <v>719</v>
      </c>
    </row>
    <row r="178" s="2" customFormat="1">
      <c r="A178" s="40"/>
      <c r="B178" s="41"/>
      <c r="C178" s="42"/>
      <c r="D178" s="219" t="s">
        <v>142</v>
      </c>
      <c r="E178" s="42"/>
      <c r="F178" s="220" t="s">
        <v>718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142</v>
      </c>
      <c r="AU178" s="19" t="s">
        <v>82</v>
      </c>
    </row>
    <row r="179" s="13" customFormat="1">
      <c r="A179" s="13"/>
      <c r="B179" s="224"/>
      <c r="C179" s="225"/>
      <c r="D179" s="219" t="s">
        <v>144</v>
      </c>
      <c r="E179" s="226" t="s">
        <v>19</v>
      </c>
      <c r="F179" s="227" t="s">
        <v>676</v>
      </c>
      <c r="G179" s="225"/>
      <c r="H179" s="226" t="s">
        <v>19</v>
      </c>
      <c r="I179" s="228"/>
      <c r="J179" s="225"/>
      <c r="K179" s="225"/>
      <c r="L179" s="229"/>
      <c r="M179" s="230"/>
      <c r="N179" s="231"/>
      <c r="O179" s="231"/>
      <c r="P179" s="231"/>
      <c r="Q179" s="231"/>
      <c r="R179" s="231"/>
      <c r="S179" s="231"/>
      <c r="T179" s="23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3" t="s">
        <v>144</v>
      </c>
      <c r="AU179" s="233" t="s">
        <v>82</v>
      </c>
      <c r="AV179" s="13" t="s">
        <v>80</v>
      </c>
      <c r="AW179" s="13" t="s">
        <v>33</v>
      </c>
      <c r="AX179" s="13" t="s">
        <v>72</v>
      </c>
      <c r="AY179" s="233" t="s">
        <v>133</v>
      </c>
    </row>
    <row r="180" s="13" customFormat="1">
      <c r="A180" s="13"/>
      <c r="B180" s="224"/>
      <c r="C180" s="225"/>
      <c r="D180" s="219" t="s">
        <v>144</v>
      </c>
      <c r="E180" s="226" t="s">
        <v>19</v>
      </c>
      <c r="F180" s="227" t="s">
        <v>718</v>
      </c>
      <c r="G180" s="225"/>
      <c r="H180" s="226" t="s">
        <v>19</v>
      </c>
      <c r="I180" s="228"/>
      <c r="J180" s="225"/>
      <c r="K180" s="225"/>
      <c r="L180" s="229"/>
      <c r="M180" s="230"/>
      <c r="N180" s="231"/>
      <c r="O180" s="231"/>
      <c r="P180" s="231"/>
      <c r="Q180" s="231"/>
      <c r="R180" s="231"/>
      <c r="S180" s="231"/>
      <c r="T180" s="23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3" t="s">
        <v>144</v>
      </c>
      <c r="AU180" s="233" t="s">
        <v>82</v>
      </c>
      <c r="AV180" s="13" t="s">
        <v>80</v>
      </c>
      <c r="AW180" s="13" t="s">
        <v>33</v>
      </c>
      <c r="AX180" s="13" t="s">
        <v>72</v>
      </c>
      <c r="AY180" s="233" t="s">
        <v>133</v>
      </c>
    </row>
    <row r="181" s="14" customFormat="1">
      <c r="A181" s="14"/>
      <c r="B181" s="234"/>
      <c r="C181" s="235"/>
      <c r="D181" s="219" t="s">
        <v>144</v>
      </c>
      <c r="E181" s="236" t="s">
        <v>19</v>
      </c>
      <c r="F181" s="237" t="s">
        <v>140</v>
      </c>
      <c r="G181" s="235"/>
      <c r="H181" s="238">
        <v>4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4" t="s">
        <v>144</v>
      </c>
      <c r="AU181" s="244" t="s">
        <v>82</v>
      </c>
      <c r="AV181" s="14" t="s">
        <v>82</v>
      </c>
      <c r="AW181" s="14" t="s">
        <v>33</v>
      </c>
      <c r="AX181" s="14" t="s">
        <v>72</v>
      </c>
      <c r="AY181" s="244" t="s">
        <v>133</v>
      </c>
    </row>
    <row r="182" s="15" customFormat="1">
      <c r="A182" s="15"/>
      <c r="B182" s="245"/>
      <c r="C182" s="246"/>
      <c r="D182" s="219" t="s">
        <v>144</v>
      </c>
      <c r="E182" s="247" t="s">
        <v>19</v>
      </c>
      <c r="F182" s="248" t="s">
        <v>149</v>
      </c>
      <c r="G182" s="246"/>
      <c r="H182" s="249">
        <v>4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5" t="s">
        <v>144</v>
      </c>
      <c r="AU182" s="255" t="s">
        <v>82</v>
      </c>
      <c r="AV182" s="15" t="s">
        <v>140</v>
      </c>
      <c r="AW182" s="15" t="s">
        <v>33</v>
      </c>
      <c r="AX182" s="15" t="s">
        <v>80</v>
      </c>
      <c r="AY182" s="255" t="s">
        <v>133</v>
      </c>
    </row>
    <row r="183" s="2" customFormat="1" ht="16.5" customHeight="1">
      <c r="A183" s="40"/>
      <c r="B183" s="41"/>
      <c r="C183" s="270" t="s">
        <v>302</v>
      </c>
      <c r="D183" s="270" t="s">
        <v>286</v>
      </c>
      <c r="E183" s="271" t="s">
        <v>720</v>
      </c>
      <c r="F183" s="272" t="s">
        <v>721</v>
      </c>
      <c r="G183" s="273" t="s">
        <v>512</v>
      </c>
      <c r="H183" s="274">
        <v>5</v>
      </c>
      <c r="I183" s="275"/>
      <c r="J183" s="276">
        <f>ROUND(I183*H183,2)</f>
        <v>0</v>
      </c>
      <c r="K183" s="272" t="s">
        <v>19</v>
      </c>
      <c r="L183" s="277"/>
      <c r="M183" s="278" t="s">
        <v>19</v>
      </c>
      <c r="N183" s="279" t="s">
        <v>43</v>
      </c>
      <c r="O183" s="86"/>
      <c r="P183" s="215">
        <f>O183*H183</f>
        <v>0</v>
      </c>
      <c r="Q183" s="215">
        <v>0.040000000000000001</v>
      </c>
      <c r="R183" s="215">
        <f>Q183*H183</f>
        <v>0.20000000000000001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197</v>
      </c>
      <c r="AT183" s="217" t="s">
        <v>286</v>
      </c>
      <c r="AU183" s="217" t="s">
        <v>82</v>
      </c>
      <c r="AY183" s="19" t="s">
        <v>133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80</v>
      </c>
      <c r="BK183" s="218">
        <f>ROUND(I183*H183,2)</f>
        <v>0</v>
      </c>
      <c r="BL183" s="19" t="s">
        <v>140</v>
      </c>
      <c r="BM183" s="217" t="s">
        <v>722</v>
      </c>
    </row>
    <row r="184" s="2" customFormat="1">
      <c r="A184" s="40"/>
      <c r="B184" s="41"/>
      <c r="C184" s="42"/>
      <c r="D184" s="219" t="s">
        <v>142</v>
      </c>
      <c r="E184" s="42"/>
      <c r="F184" s="220" t="s">
        <v>721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142</v>
      </c>
      <c r="AU184" s="19" t="s">
        <v>82</v>
      </c>
    </row>
    <row r="185" s="13" customFormat="1">
      <c r="A185" s="13"/>
      <c r="B185" s="224"/>
      <c r="C185" s="225"/>
      <c r="D185" s="219" t="s">
        <v>144</v>
      </c>
      <c r="E185" s="226" t="s">
        <v>19</v>
      </c>
      <c r="F185" s="227" t="s">
        <v>676</v>
      </c>
      <c r="G185" s="225"/>
      <c r="H185" s="226" t="s">
        <v>19</v>
      </c>
      <c r="I185" s="228"/>
      <c r="J185" s="225"/>
      <c r="K185" s="225"/>
      <c r="L185" s="229"/>
      <c r="M185" s="230"/>
      <c r="N185" s="231"/>
      <c r="O185" s="231"/>
      <c r="P185" s="231"/>
      <c r="Q185" s="231"/>
      <c r="R185" s="231"/>
      <c r="S185" s="231"/>
      <c r="T185" s="23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3" t="s">
        <v>144</v>
      </c>
      <c r="AU185" s="233" t="s">
        <v>82</v>
      </c>
      <c r="AV185" s="13" t="s">
        <v>80</v>
      </c>
      <c r="AW185" s="13" t="s">
        <v>33</v>
      </c>
      <c r="AX185" s="13" t="s">
        <v>72</v>
      </c>
      <c r="AY185" s="233" t="s">
        <v>133</v>
      </c>
    </row>
    <row r="186" s="13" customFormat="1">
      <c r="A186" s="13"/>
      <c r="B186" s="224"/>
      <c r="C186" s="225"/>
      <c r="D186" s="219" t="s">
        <v>144</v>
      </c>
      <c r="E186" s="226" t="s">
        <v>19</v>
      </c>
      <c r="F186" s="227" t="s">
        <v>721</v>
      </c>
      <c r="G186" s="225"/>
      <c r="H186" s="226" t="s">
        <v>19</v>
      </c>
      <c r="I186" s="228"/>
      <c r="J186" s="225"/>
      <c r="K186" s="225"/>
      <c r="L186" s="229"/>
      <c r="M186" s="230"/>
      <c r="N186" s="231"/>
      <c r="O186" s="231"/>
      <c r="P186" s="231"/>
      <c r="Q186" s="231"/>
      <c r="R186" s="231"/>
      <c r="S186" s="231"/>
      <c r="T186" s="23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3" t="s">
        <v>144</v>
      </c>
      <c r="AU186" s="233" t="s">
        <v>82</v>
      </c>
      <c r="AV186" s="13" t="s">
        <v>80</v>
      </c>
      <c r="AW186" s="13" t="s">
        <v>33</v>
      </c>
      <c r="AX186" s="13" t="s">
        <v>72</v>
      </c>
      <c r="AY186" s="233" t="s">
        <v>133</v>
      </c>
    </row>
    <row r="187" s="14" customFormat="1">
      <c r="A187" s="14"/>
      <c r="B187" s="234"/>
      <c r="C187" s="235"/>
      <c r="D187" s="219" t="s">
        <v>144</v>
      </c>
      <c r="E187" s="236" t="s">
        <v>19</v>
      </c>
      <c r="F187" s="237" t="s">
        <v>173</v>
      </c>
      <c r="G187" s="235"/>
      <c r="H187" s="238">
        <v>5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4" t="s">
        <v>144</v>
      </c>
      <c r="AU187" s="244" t="s">
        <v>82</v>
      </c>
      <c r="AV187" s="14" t="s">
        <v>82</v>
      </c>
      <c r="AW187" s="14" t="s">
        <v>33</v>
      </c>
      <c r="AX187" s="14" t="s">
        <v>80</v>
      </c>
      <c r="AY187" s="244" t="s">
        <v>133</v>
      </c>
    </row>
    <row r="188" s="15" customFormat="1">
      <c r="A188" s="15"/>
      <c r="B188" s="245"/>
      <c r="C188" s="246"/>
      <c r="D188" s="219" t="s">
        <v>144</v>
      </c>
      <c r="E188" s="247" t="s">
        <v>19</v>
      </c>
      <c r="F188" s="248" t="s">
        <v>149</v>
      </c>
      <c r="G188" s="246"/>
      <c r="H188" s="249">
        <v>5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5" t="s">
        <v>144</v>
      </c>
      <c r="AU188" s="255" t="s">
        <v>82</v>
      </c>
      <c r="AV188" s="15" t="s">
        <v>140</v>
      </c>
      <c r="AW188" s="15" t="s">
        <v>33</v>
      </c>
      <c r="AX188" s="15" t="s">
        <v>72</v>
      </c>
      <c r="AY188" s="255" t="s">
        <v>133</v>
      </c>
    </row>
    <row r="189" s="2" customFormat="1" ht="16.5" customHeight="1">
      <c r="A189" s="40"/>
      <c r="B189" s="41"/>
      <c r="C189" s="206" t="s">
        <v>308</v>
      </c>
      <c r="D189" s="206" t="s">
        <v>136</v>
      </c>
      <c r="E189" s="207" t="s">
        <v>723</v>
      </c>
      <c r="F189" s="208" t="s">
        <v>724</v>
      </c>
      <c r="G189" s="209" t="s">
        <v>152</v>
      </c>
      <c r="H189" s="210">
        <v>1</v>
      </c>
      <c r="I189" s="211"/>
      <c r="J189" s="212">
        <f>ROUND(I189*H189,2)</f>
        <v>0</v>
      </c>
      <c r="K189" s="208" t="s">
        <v>153</v>
      </c>
      <c r="L189" s="46"/>
      <c r="M189" s="213" t="s">
        <v>19</v>
      </c>
      <c r="N189" s="214" t="s">
        <v>43</v>
      </c>
      <c r="O189" s="86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140</v>
      </c>
      <c r="AT189" s="217" t="s">
        <v>136</v>
      </c>
      <c r="AU189" s="217" t="s">
        <v>82</v>
      </c>
      <c r="AY189" s="19" t="s">
        <v>133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80</v>
      </c>
      <c r="BK189" s="218">
        <f>ROUND(I189*H189,2)</f>
        <v>0</v>
      </c>
      <c r="BL189" s="19" t="s">
        <v>140</v>
      </c>
      <c r="BM189" s="217" t="s">
        <v>725</v>
      </c>
    </row>
    <row r="190" s="2" customFormat="1">
      <c r="A190" s="40"/>
      <c r="B190" s="41"/>
      <c r="C190" s="42"/>
      <c r="D190" s="219" t="s">
        <v>142</v>
      </c>
      <c r="E190" s="42"/>
      <c r="F190" s="220" t="s">
        <v>726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142</v>
      </c>
      <c r="AU190" s="19" t="s">
        <v>82</v>
      </c>
    </row>
    <row r="191" s="13" customFormat="1">
      <c r="A191" s="13"/>
      <c r="B191" s="224"/>
      <c r="C191" s="225"/>
      <c r="D191" s="219" t="s">
        <v>144</v>
      </c>
      <c r="E191" s="226" t="s">
        <v>19</v>
      </c>
      <c r="F191" s="227" t="s">
        <v>696</v>
      </c>
      <c r="G191" s="225"/>
      <c r="H191" s="226" t="s">
        <v>19</v>
      </c>
      <c r="I191" s="228"/>
      <c r="J191" s="225"/>
      <c r="K191" s="225"/>
      <c r="L191" s="229"/>
      <c r="M191" s="230"/>
      <c r="N191" s="231"/>
      <c r="O191" s="231"/>
      <c r="P191" s="231"/>
      <c r="Q191" s="231"/>
      <c r="R191" s="231"/>
      <c r="S191" s="231"/>
      <c r="T191" s="23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3" t="s">
        <v>144</v>
      </c>
      <c r="AU191" s="233" t="s">
        <v>82</v>
      </c>
      <c r="AV191" s="13" t="s">
        <v>80</v>
      </c>
      <c r="AW191" s="13" t="s">
        <v>33</v>
      </c>
      <c r="AX191" s="13" t="s">
        <v>72</v>
      </c>
      <c r="AY191" s="233" t="s">
        <v>133</v>
      </c>
    </row>
    <row r="192" s="13" customFormat="1">
      <c r="A192" s="13"/>
      <c r="B192" s="224"/>
      <c r="C192" s="225"/>
      <c r="D192" s="219" t="s">
        <v>144</v>
      </c>
      <c r="E192" s="226" t="s">
        <v>19</v>
      </c>
      <c r="F192" s="227" t="s">
        <v>697</v>
      </c>
      <c r="G192" s="225"/>
      <c r="H192" s="226" t="s">
        <v>19</v>
      </c>
      <c r="I192" s="228"/>
      <c r="J192" s="225"/>
      <c r="K192" s="225"/>
      <c r="L192" s="229"/>
      <c r="M192" s="230"/>
      <c r="N192" s="231"/>
      <c r="O192" s="231"/>
      <c r="P192" s="231"/>
      <c r="Q192" s="231"/>
      <c r="R192" s="231"/>
      <c r="S192" s="231"/>
      <c r="T192" s="23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3" t="s">
        <v>144</v>
      </c>
      <c r="AU192" s="233" t="s">
        <v>82</v>
      </c>
      <c r="AV192" s="13" t="s">
        <v>80</v>
      </c>
      <c r="AW192" s="13" t="s">
        <v>33</v>
      </c>
      <c r="AX192" s="13" t="s">
        <v>72</v>
      </c>
      <c r="AY192" s="233" t="s">
        <v>133</v>
      </c>
    </row>
    <row r="193" s="14" customFormat="1">
      <c r="A193" s="14"/>
      <c r="B193" s="234"/>
      <c r="C193" s="235"/>
      <c r="D193" s="219" t="s">
        <v>144</v>
      </c>
      <c r="E193" s="236" t="s">
        <v>19</v>
      </c>
      <c r="F193" s="237" t="s">
        <v>80</v>
      </c>
      <c r="G193" s="235"/>
      <c r="H193" s="238">
        <v>1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4" t="s">
        <v>144</v>
      </c>
      <c r="AU193" s="244" t="s">
        <v>82</v>
      </c>
      <c r="AV193" s="14" t="s">
        <v>82</v>
      </c>
      <c r="AW193" s="14" t="s">
        <v>33</v>
      </c>
      <c r="AX193" s="14" t="s">
        <v>72</v>
      </c>
      <c r="AY193" s="244" t="s">
        <v>133</v>
      </c>
    </row>
    <row r="194" s="15" customFormat="1">
      <c r="A194" s="15"/>
      <c r="B194" s="245"/>
      <c r="C194" s="246"/>
      <c r="D194" s="219" t="s">
        <v>144</v>
      </c>
      <c r="E194" s="247" t="s">
        <v>19</v>
      </c>
      <c r="F194" s="248" t="s">
        <v>149</v>
      </c>
      <c r="G194" s="246"/>
      <c r="H194" s="249">
        <v>1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55" t="s">
        <v>144</v>
      </c>
      <c r="AU194" s="255" t="s">
        <v>82</v>
      </c>
      <c r="AV194" s="15" t="s">
        <v>140</v>
      </c>
      <c r="AW194" s="15" t="s">
        <v>33</v>
      </c>
      <c r="AX194" s="15" t="s">
        <v>80</v>
      </c>
      <c r="AY194" s="255" t="s">
        <v>133</v>
      </c>
    </row>
    <row r="195" s="2" customFormat="1" ht="16.5" customHeight="1">
      <c r="A195" s="40"/>
      <c r="B195" s="41"/>
      <c r="C195" s="270" t="s">
        <v>8</v>
      </c>
      <c r="D195" s="270" t="s">
        <v>286</v>
      </c>
      <c r="E195" s="271" t="s">
        <v>727</v>
      </c>
      <c r="F195" s="272" t="s">
        <v>728</v>
      </c>
      <c r="G195" s="273" t="s">
        <v>152</v>
      </c>
      <c r="H195" s="274">
        <v>1</v>
      </c>
      <c r="I195" s="275"/>
      <c r="J195" s="276">
        <f>ROUND(I195*H195,2)</f>
        <v>0</v>
      </c>
      <c r="K195" s="272" t="s">
        <v>19</v>
      </c>
      <c r="L195" s="277"/>
      <c r="M195" s="278" t="s">
        <v>19</v>
      </c>
      <c r="N195" s="279" t="s">
        <v>43</v>
      </c>
      <c r="O195" s="86"/>
      <c r="P195" s="215">
        <f>O195*H195</f>
        <v>0</v>
      </c>
      <c r="Q195" s="215">
        <v>0.059999999999999998</v>
      </c>
      <c r="R195" s="215">
        <f>Q195*H195</f>
        <v>0.059999999999999998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197</v>
      </c>
      <c r="AT195" s="217" t="s">
        <v>286</v>
      </c>
      <c r="AU195" s="217" t="s">
        <v>82</v>
      </c>
      <c r="AY195" s="19" t="s">
        <v>133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80</v>
      </c>
      <c r="BK195" s="218">
        <f>ROUND(I195*H195,2)</f>
        <v>0</v>
      </c>
      <c r="BL195" s="19" t="s">
        <v>140</v>
      </c>
      <c r="BM195" s="217" t="s">
        <v>729</v>
      </c>
    </row>
    <row r="196" s="2" customFormat="1">
      <c r="A196" s="40"/>
      <c r="B196" s="41"/>
      <c r="C196" s="42"/>
      <c r="D196" s="219" t="s">
        <v>142</v>
      </c>
      <c r="E196" s="42"/>
      <c r="F196" s="220" t="s">
        <v>728</v>
      </c>
      <c r="G196" s="42"/>
      <c r="H196" s="42"/>
      <c r="I196" s="221"/>
      <c r="J196" s="42"/>
      <c r="K196" s="42"/>
      <c r="L196" s="46"/>
      <c r="M196" s="222"/>
      <c r="N196" s="22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142</v>
      </c>
      <c r="AU196" s="19" t="s">
        <v>82</v>
      </c>
    </row>
    <row r="197" s="13" customFormat="1">
      <c r="A197" s="13"/>
      <c r="B197" s="224"/>
      <c r="C197" s="225"/>
      <c r="D197" s="219" t="s">
        <v>144</v>
      </c>
      <c r="E197" s="226" t="s">
        <v>19</v>
      </c>
      <c r="F197" s="227" t="s">
        <v>696</v>
      </c>
      <c r="G197" s="225"/>
      <c r="H197" s="226" t="s">
        <v>19</v>
      </c>
      <c r="I197" s="228"/>
      <c r="J197" s="225"/>
      <c r="K197" s="225"/>
      <c r="L197" s="229"/>
      <c r="M197" s="230"/>
      <c r="N197" s="231"/>
      <c r="O197" s="231"/>
      <c r="P197" s="231"/>
      <c r="Q197" s="231"/>
      <c r="R197" s="231"/>
      <c r="S197" s="231"/>
      <c r="T197" s="23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3" t="s">
        <v>144</v>
      </c>
      <c r="AU197" s="233" t="s">
        <v>82</v>
      </c>
      <c r="AV197" s="13" t="s">
        <v>80</v>
      </c>
      <c r="AW197" s="13" t="s">
        <v>33</v>
      </c>
      <c r="AX197" s="13" t="s">
        <v>72</v>
      </c>
      <c r="AY197" s="233" t="s">
        <v>133</v>
      </c>
    </row>
    <row r="198" s="13" customFormat="1">
      <c r="A198" s="13"/>
      <c r="B198" s="224"/>
      <c r="C198" s="225"/>
      <c r="D198" s="219" t="s">
        <v>144</v>
      </c>
      <c r="E198" s="226" t="s">
        <v>19</v>
      </c>
      <c r="F198" s="227" t="s">
        <v>697</v>
      </c>
      <c r="G198" s="225"/>
      <c r="H198" s="226" t="s">
        <v>19</v>
      </c>
      <c r="I198" s="228"/>
      <c r="J198" s="225"/>
      <c r="K198" s="225"/>
      <c r="L198" s="229"/>
      <c r="M198" s="230"/>
      <c r="N198" s="231"/>
      <c r="O198" s="231"/>
      <c r="P198" s="231"/>
      <c r="Q198" s="231"/>
      <c r="R198" s="231"/>
      <c r="S198" s="231"/>
      <c r="T198" s="23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3" t="s">
        <v>144</v>
      </c>
      <c r="AU198" s="233" t="s">
        <v>82</v>
      </c>
      <c r="AV198" s="13" t="s">
        <v>80</v>
      </c>
      <c r="AW198" s="13" t="s">
        <v>33</v>
      </c>
      <c r="AX198" s="13" t="s">
        <v>72</v>
      </c>
      <c r="AY198" s="233" t="s">
        <v>133</v>
      </c>
    </row>
    <row r="199" s="14" customFormat="1">
      <c r="A199" s="14"/>
      <c r="B199" s="234"/>
      <c r="C199" s="235"/>
      <c r="D199" s="219" t="s">
        <v>144</v>
      </c>
      <c r="E199" s="236" t="s">
        <v>19</v>
      </c>
      <c r="F199" s="237" t="s">
        <v>80</v>
      </c>
      <c r="G199" s="235"/>
      <c r="H199" s="238">
        <v>1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4" t="s">
        <v>144</v>
      </c>
      <c r="AU199" s="244" t="s">
        <v>82</v>
      </c>
      <c r="AV199" s="14" t="s">
        <v>82</v>
      </c>
      <c r="AW199" s="14" t="s">
        <v>33</v>
      </c>
      <c r="AX199" s="14" t="s">
        <v>72</v>
      </c>
      <c r="AY199" s="244" t="s">
        <v>133</v>
      </c>
    </row>
    <row r="200" s="15" customFormat="1">
      <c r="A200" s="15"/>
      <c r="B200" s="245"/>
      <c r="C200" s="246"/>
      <c r="D200" s="219" t="s">
        <v>144</v>
      </c>
      <c r="E200" s="247" t="s">
        <v>19</v>
      </c>
      <c r="F200" s="248" t="s">
        <v>149</v>
      </c>
      <c r="G200" s="246"/>
      <c r="H200" s="249">
        <v>1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55" t="s">
        <v>144</v>
      </c>
      <c r="AU200" s="255" t="s">
        <v>82</v>
      </c>
      <c r="AV200" s="15" t="s">
        <v>140</v>
      </c>
      <c r="AW200" s="15" t="s">
        <v>33</v>
      </c>
      <c r="AX200" s="15" t="s">
        <v>80</v>
      </c>
      <c r="AY200" s="255" t="s">
        <v>133</v>
      </c>
    </row>
    <row r="201" s="12" customFormat="1" ht="22.8" customHeight="1">
      <c r="A201" s="12"/>
      <c r="B201" s="190"/>
      <c r="C201" s="191"/>
      <c r="D201" s="192" t="s">
        <v>71</v>
      </c>
      <c r="E201" s="204" t="s">
        <v>388</v>
      </c>
      <c r="F201" s="204" t="s">
        <v>389</v>
      </c>
      <c r="G201" s="191"/>
      <c r="H201" s="191"/>
      <c r="I201" s="194"/>
      <c r="J201" s="205">
        <f>BK201</f>
        <v>0</v>
      </c>
      <c r="K201" s="191"/>
      <c r="L201" s="196"/>
      <c r="M201" s="197"/>
      <c r="N201" s="198"/>
      <c r="O201" s="198"/>
      <c r="P201" s="199">
        <f>SUM(P202:P203)</f>
        <v>0</v>
      </c>
      <c r="Q201" s="198"/>
      <c r="R201" s="199">
        <f>SUM(R202:R203)</f>
        <v>0</v>
      </c>
      <c r="S201" s="198"/>
      <c r="T201" s="200">
        <f>SUM(T202:T203)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1" t="s">
        <v>80</v>
      </c>
      <c r="AT201" s="202" t="s">
        <v>71</v>
      </c>
      <c r="AU201" s="202" t="s">
        <v>80</v>
      </c>
      <c r="AY201" s="201" t="s">
        <v>133</v>
      </c>
      <c r="BK201" s="203">
        <f>SUM(BK202:BK203)</f>
        <v>0</v>
      </c>
    </row>
    <row r="202" s="2" customFormat="1" ht="16.5" customHeight="1">
      <c r="A202" s="40"/>
      <c r="B202" s="41"/>
      <c r="C202" s="206" t="s">
        <v>321</v>
      </c>
      <c r="D202" s="206" t="s">
        <v>136</v>
      </c>
      <c r="E202" s="207" t="s">
        <v>619</v>
      </c>
      <c r="F202" s="208" t="s">
        <v>620</v>
      </c>
      <c r="G202" s="209" t="s">
        <v>183</v>
      </c>
      <c r="H202" s="210">
        <v>3.4140000000000001</v>
      </c>
      <c r="I202" s="211"/>
      <c r="J202" s="212">
        <f>ROUND(I202*H202,2)</f>
        <v>0</v>
      </c>
      <c r="K202" s="208" t="s">
        <v>153</v>
      </c>
      <c r="L202" s="46"/>
      <c r="M202" s="213" t="s">
        <v>19</v>
      </c>
      <c r="N202" s="214" t="s">
        <v>43</v>
      </c>
      <c r="O202" s="86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140</v>
      </c>
      <c r="AT202" s="217" t="s">
        <v>136</v>
      </c>
      <c r="AU202" s="217" t="s">
        <v>82</v>
      </c>
      <c r="AY202" s="19" t="s">
        <v>133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80</v>
      </c>
      <c r="BK202" s="218">
        <f>ROUND(I202*H202,2)</f>
        <v>0</v>
      </c>
      <c r="BL202" s="19" t="s">
        <v>140</v>
      </c>
      <c r="BM202" s="217" t="s">
        <v>730</v>
      </c>
    </row>
    <row r="203" s="2" customFormat="1">
      <c r="A203" s="40"/>
      <c r="B203" s="41"/>
      <c r="C203" s="42"/>
      <c r="D203" s="219" t="s">
        <v>142</v>
      </c>
      <c r="E203" s="42"/>
      <c r="F203" s="220" t="s">
        <v>622</v>
      </c>
      <c r="G203" s="42"/>
      <c r="H203" s="42"/>
      <c r="I203" s="221"/>
      <c r="J203" s="42"/>
      <c r="K203" s="42"/>
      <c r="L203" s="46"/>
      <c r="M203" s="280"/>
      <c r="N203" s="281"/>
      <c r="O203" s="282"/>
      <c r="P203" s="282"/>
      <c r="Q203" s="282"/>
      <c r="R203" s="282"/>
      <c r="S203" s="282"/>
      <c r="T203" s="283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142</v>
      </c>
      <c r="AU203" s="19" t="s">
        <v>82</v>
      </c>
    </row>
    <row r="204" s="2" customFormat="1" ht="6.96" customHeight="1">
      <c r="A204" s="40"/>
      <c r="B204" s="61"/>
      <c r="C204" s="62"/>
      <c r="D204" s="62"/>
      <c r="E204" s="62"/>
      <c r="F204" s="62"/>
      <c r="G204" s="62"/>
      <c r="H204" s="62"/>
      <c r="I204" s="62"/>
      <c r="J204" s="62"/>
      <c r="K204" s="62"/>
      <c r="L204" s="46"/>
      <c r="M204" s="40"/>
      <c r="O204" s="40"/>
      <c r="P204" s="40"/>
      <c r="Q204" s="40"/>
      <c r="R204" s="40"/>
      <c r="S204" s="40"/>
      <c r="T204" s="40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</row>
  </sheetData>
  <sheetProtection sheet="1" autoFilter="0" formatColumns="0" formatRows="0" objects="1" scenarios="1" spinCount="100000" saltValue="CKNq64gtRMXERX5HGNb8rPmuKS4hPKdoxeOJNr5bvDD16E1mxzeLGX+EGq6Ndx5FlYnUpru3PnOZ/2j6sZFvfg==" hashValue="uncARF5f/Lq5Au1OWt/FcO/J6mzvWYHPSpR5jzFcxvEMs57fULvyKkI8gUke+XhtL6wnic7ywjHakcDaN/kMTw==" algorithmName="SHA-512" password="CC35"/>
  <autoFilter ref="C81:K203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107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Oprava oplocení a chodníků MŠ Tylova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731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15. 4. 2021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0"/>
      <c r="B27" s="141"/>
      <c r="C27" s="140"/>
      <c r="D27" s="140"/>
      <c r="E27" s="142" t="s">
        <v>110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ROUND((SUM(BE81:BE92)),  2)</f>
        <v>0</v>
      </c>
      <c r="G33" s="40"/>
      <c r="H33" s="40"/>
      <c r="I33" s="150">
        <v>0.20999999999999999</v>
      </c>
      <c r="J33" s="149">
        <f>ROUND(((SUM(BE81:BE92))*I33),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ROUND((SUM(BF81:BF92)),  2)</f>
        <v>0</v>
      </c>
      <c r="G34" s="40"/>
      <c r="H34" s="40"/>
      <c r="I34" s="150">
        <v>0.14999999999999999</v>
      </c>
      <c r="J34" s="149">
        <f>ROUND(((SUM(BF81:BF92))*I34),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ROUND((SUM(BG81:BG92)),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ROUND((SUM(BH81:BH92)),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ROUND((SUM(BI81:BI92)),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111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Oprava oplocení a chodníků MŠ Tylova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2021-015-08 - Kamerové zkoušky - kanalizace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MŠ Tylova 37, Ostrava- Zábřeh</v>
      </c>
      <c r="G52" s="42"/>
      <c r="H52" s="42"/>
      <c r="I52" s="34" t="s">
        <v>23</v>
      </c>
      <c r="J52" s="74" t="str">
        <f>IF(J12="","",J12)</f>
        <v>15. 4. 2021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Statutární město Ostrava, Prokešovo nám. 1803/8</v>
      </c>
      <c r="G54" s="42"/>
      <c r="H54" s="42"/>
      <c r="I54" s="34" t="s">
        <v>31</v>
      </c>
      <c r="J54" s="38" t="str">
        <f>E21</f>
        <v>ČOS exim s.r.o., Alešova 26, České Budějovice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Ing. Dana Mlejnková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112</v>
      </c>
      <c r="D57" s="164"/>
      <c r="E57" s="164"/>
      <c r="F57" s="164"/>
      <c r="G57" s="164"/>
      <c r="H57" s="164"/>
      <c r="I57" s="164"/>
      <c r="J57" s="165" t="s">
        <v>113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114</v>
      </c>
    </row>
    <row r="60" s="9" customFormat="1" ht="24.96" customHeight="1">
      <c r="A60" s="9"/>
      <c r="B60" s="167"/>
      <c r="C60" s="168"/>
      <c r="D60" s="169" t="s">
        <v>115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732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118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Oprava oplocení a chodníků MŠ Tylova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108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2021-015-08 - Kamerové zkoušky - kanalizace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>MŠ Tylova 37, Ostrava- Zábřeh</v>
      </c>
      <c r="G75" s="42"/>
      <c r="H75" s="42"/>
      <c r="I75" s="34" t="s">
        <v>23</v>
      </c>
      <c r="J75" s="74" t="str">
        <f>IF(J12="","",J12)</f>
        <v>15. 4. 2021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40.05" customHeight="1">
      <c r="A77" s="40"/>
      <c r="B77" s="41"/>
      <c r="C77" s="34" t="s">
        <v>25</v>
      </c>
      <c r="D77" s="42"/>
      <c r="E77" s="42"/>
      <c r="F77" s="29" t="str">
        <f>E15</f>
        <v>Statutární město Ostrava, Prokešovo nám. 1803/8</v>
      </c>
      <c r="G77" s="42"/>
      <c r="H77" s="42"/>
      <c r="I77" s="34" t="s">
        <v>31</v>
      </c>
      <c r="J77" s="38" t="str">
        <f>E21</f>
        <v>ČOS exim s.r.o., Alešova 26, České Budějovice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34</v>
      </c>
      <c r="J78" s="38" t="str">
        <f>E24</f>
        <v>Ing. Dana Mlejnková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119</v>
      </c>
      <c r="D80" s="182" t="s">
        <v>57</v>
      </c>
      <c r="E80" s="182" t="s">
        <v>53</v>
      </c>
      <c r="F80" s="182" t="s">
        <v>54</v>
      </c>
      <c r="G80" s="182" t="s">
        <v>120</v>
      </c>
      <c r="H80" s="182" t="s">
        <v>121</v>
      </c>
      <c r="I80" s="182" t="s">
        <v>122</v>
      </c>
      <c r="J80" s="182" t="s">
        <v>113</v>
      </c>
      <c r="K80" s="183" t="s">
        <v>123</v>
      </c>
      <c r="L80" s="184"/>
      <c r="M80" s="94" t="s">
        <v>19</v>
      </c>
      <c r="N80" s="95" t="s">
        <v>42</v>
      </c>
      <c r="O80" s="95" t="s">
        <v>124</v>
      </c>
      <c r="P80" s="95" t="s">
        <v>125</v>
      </c>
      <c r="Q80" s="95" t="s">
        <v>126</v>
      </c>
      <c r="R80" s="95" t="s">
        <v>127</v>
      </c>
      <c r="S80" s="95" t="s">
        <v>128</v>
      </c>
      <c r="T80" s="96" t="s">
        <v>129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130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0</v>
      </c>
      <c r="S81" s="98"/>
      <c r="T81" s="188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71</v>
      </c>
      <c r="AU81" s="19" t="s">
        <v>114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71</v>
      </c>
      <c r="E82" s="193" t="s">
        <v>131</v>
      </c>
      <c r="F82" s="193" t="s">
        <v>132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0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80</v>
      </c>
      <c r="AT82" s="202" t="s">
        <v>71</v>
      </c>
      <c r="AU82" s="202" t="s">
        <v>72</v>
      </c>
      <c r="AY82" s="201" t="s">
        <v>133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71</v>
      </c>
      <c r="E83" s="204" t="s">
        <v>733</v>
      </c>
      <c r="F83" s="204" t="s">
        <v>734</v>
      </c>
      <c r="G83" s="191"/>
      <c r="H83" s="191"/>
      <c r="I83" s="194"/>
      <c r="J83" s="205">
        <f>BK83</f>
        <v>0</v>
      </c>
      <c r="K83" s="191"/>
      <c r="L83" s="196"/>
      <c r="M83" s="197"/>
      <c r="N83" s="198"/>
      <c r="O83" s="198"/>
      <c r="P83" s="199">
        <f>SUM(P84:P92)</f>
        <v>0</v>
      </c>
      <c r="Q83" s="198"/>
      <c r="R83" s="199">
        <f>SUM(R84:R92)</f>
        <v>0</v>
      </c>
      <c r="S83" s="198"/>
      <c r="T83" s="200">
        <f>SUM(T84:T92)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80</v>
      </c>
      <c r="AT83" s="202" t="s">
        <v>71</v>
      </c>
      <c r="AU83" s="202" t="s">
        <v>80</v>
      </c>
      <c r="AY83" s="201" t="s">
        <v>133</v>
      </c>
      <c r="BK83" s="203">
        <f>SUM(BK84:BK92)</f>
        <v>0</v>
      </c>
    </row>
    <row r="84" s="2" customFormat="1">
      <c r="A84" s="40"/>
      <c r="B84" s="41"/>
      <c r="C84" s="206" t="s">
        <v>80</v>
      </c>
      <c r="D84" s="206" t="s">
        <v>136</v>
      </c>
      <c r="E84" s="207" t="s">
        <v>735</v>
      </c>
      <c r="F84" s="208" t="s">
        <v>736</v>
      </c>
      <c r="G84" s="209" t="s">
        <v>512</v>
      </c>
      <c r="H84" s="210">
        <v>2</v>
      </c>
      <c r="I84" s="211"/>
      <c r="J84" s="212">
        <f>ROUND(I84*H84,2)</f>
        <v>0</v>
      </c>
      <c r="K84" s="208" t="s">
        <v>19</v>
      </c>
      <c r="L84" s="46"/>
      <c r="M84" s="213" t="s">
        <v>19</v>
      </c>
      <c r="N84" s="214" t="s">
        <v>43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140</v>
      </c>
      <c r="AT84" s="217" t="s">
        <v>136</v>
      </c>
      <c r="AU84" s="217" t="s">
        <v>82</v>
      </c>
      <c r="AY84" s="19" t="s">
        <v>133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80</v>
      </c>
      <c r="BK84" s="218">
        <f>ROUND(I84*H84,2)</f>
        <v>0</v>
      </c>
      <c r="BL84" s="19" t="s">
        <v>140</v>
      </c>
      <c r="BM84" s="217" t="s">
        <v>737</v>
      </c>
    </row>
    <row r="85" s="2" customFormat="1">
      <c r="A85" s="40"/>
      <c r="B85" s="41"/>
      <c r="C85" s="42"/>
      <c r="D85" s="219" t="s">
        <v>142</v>
      </c>
      <c r="E85" s="42"/>
      <c r="F85" s="220" t="s">
        <v>738</v>
      </c>
      <c r="G85" s="42"/>
      <c r="H85" s="42"/>
      <c r="I85" s="221"/>
      <c r="J85" s="42"/>
      <c r="K85" s="42"/>
      <c r="L85" s="46"/>
      <c r="M85" s="222"/>
      <c r="N85" s="223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142</v>
      </c>
      <c r="AU85" s="19" t="s">
        <v>82</v>
      </c>
    </row>
    <row r="86" s="13" customFormat="1">
      <c r="A86" s="13"/>
      <c r="B86" s="224"/>
      <c r="C86" s="225"/>
      <c r="D86" s="219" t="s">
        <v>144</v>
      </c>
      <c r="E86" s="226" t="s">
        <v>19</v>
      </c>
      <c r="F86" s="227" t="s">
        <v>739</v>
      </c>
      <c r="G86" s="225"/>
      <c r="H86" s="226" t="s">
        <v>19</v>
      </c>
      <c r="I86" s="228"/>
      <c r="J86" s="225"/>
      <c r="K86" s="225"/>
      <c r="L86" s="229"/>
      <c r="M86" s="230"/>
      <c r="N86" s="231"/>
      <c r="O86" s="231"/>
      <c r="P86" s="231"/>
      <c r="Q86" s="231"/>
      <c r="R86" s="231"/>
      <c r="S86" s="231"/>
      <c r="T86" s="232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3" t="s">
        <v>144</v>
      </c>
      <c r="AU86" s="233" t="s">
        <v>82</v>
      </c>
      <c r="AV86" s="13" t="s">
        <v>80</v>
      </c>
      <c r="AW86" s="13" t="s">
        <v>33</v>
      </c>
      <c r="AX86" s="13" t="s">
        <v>72</v>
      </c>
      <c r="AY86" s="233" t="s">
        <v>133</v>
      </c>
    </row>
    <row r="87" s="13" customFormat="1">
      <c r="A87" s="13"/>
      <c r="B87" s="224"/>
      <c r="C87" s="225"/>
      <c r="D87" s="219" t="s">
        <v>144</v>
      </c>
      <c r="E87" s="226" t="s">
        <v>19</v>
      </c>
      <c r="F87" s="227" t="s">
        <v>740</v>
      </c>
      <c r="G87" s="225"/>
      <c r="H87" s="226" t="s">
        <v>19</v>
      </c>
      <c r="I87" s="228"/>
      <c r="J87" s="225"/>
      <c r="K87" s="225"/>
      <c r="L87" s="229"/>
      <c r="M87" s="230"/>
      <c r="N87" s="231"/>
      <c r="O87" s="231"/>
      <c r="P87" s="231"/>
      <c r="Q87" s="231"/>
      <c r="R87" s="231"/>
      <c r="S87" s="231"/>
      <c r="T87" s="232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3" t="s">
        <v>144</v>
      </c>
      <c r="AU87" s="233" t="s">
        <v>82</v>
      </c>
      <c r="AV87" s="13" t="s">
        <v>80</v>
      </c>
      <c r="AW87" s="13" t="s">
        <v>33</v>
      </c>
      <c r="AX87" s="13" t="s">
        <v>72</v>
      </c>
      <c r="AY87" s="233" t="s">
        <v>133</v>
      </c>
    </row>
    <row r="88" s="13" customFormat="1">
      <c r="A88" s="13"/>
      <c r="B88" s="224"/>
      <c r="C88" s="225"/>
      <c r="D88" s="219" t="s">
        <v>144</v>
      </c>
      <c r="E88" s="226" t="s">
        <v>19</v>
      </c>
      <c r="F88" s="227" t="s">
        <v>741</v>
      </c>
      <c r="G88" s="225"/>
      <c r="H88" s="226" t="s">
        <v>19</v>
      </c>
      <c r="I88" s="228"/>
      <c r="J88" s="225"/>
      <c r="K88" s="225"/>
      <c r="L88" s="229"/>
      <c r="M88" s="230"/>
      <c r="N88" s="231"/>
      <c r="O88" s="231"/>
      <c r="P88" s="231"/>
      <c r="Q88" s="231"/>
      <c r="R88" s="231"/>
      <c r="S88" s="231"/>
      <c r="T88" s="232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3" t="s">
        <v>144</v>
      </c>
      <c r="AU88" s="233" t="s">
        <v>82</v>
      </c>
      <c r="AV88" s="13" t="s">
        <v>80</v>
      </c>
      <c r="AW88" s="13" t="s">
        <v>33</v>
      </c>
      <c r="AX88" s="13" t="s">
        <v>72</v>
      </c>
      <c r="AY88" s="233" t="s">
        <v>133</v>
      </c>
    </row>
    <row r="89" s="14" customFormat="1">
      <c r="A89" s="14"/>
      <c r="B89" s="234"/>
      <c r="C89" s="235"/>
      <c r="D89" s="219" t="s">
        <v>144</v>
      </c>
      <c r="E89" s="236" t="s">
        <v>19</v>
      </c>
      <c r="F89" s="237" t="s">
        <v>80</v>
      </c>
      <c r="G89" s="235"/>
      <c r="H89" s="238">
        <v>1</v>
      </c>
      <c r="I89" s="239"/>
      <c r="J89" s="235"/>
      <c r="K89" s="235"/>
      <c r="L89" s="240"/>
      <c r="M89" s="241"/>
      <c r="N89" s="242"/>
      <c r="O89" s="242"/>
      <c r="P89" s="242"/>
      <c r="Q89" s="242"/>
      <c r="R89" s="242"/>
      <c r="S89" s="242"/>
      <c r="T89" s="243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4" t="s">
        <v>144</v>
      </c>
      <c r="AU89" s="244" t="s">
        <v>82</v>
      </c>
      <c r="AV89" s="14" t="s">
        <v>82</v>
      </c>
      <c r="AW89" s="14" t="s">
        <v>33</v>
      </c>
      <c r="AX89" s="14" t="s">
        <v>72</v>
      </c>
      <c r="AY89" s="244" t="s">
        <v>133</v>
      </c>
    </row>
    <row r="90" s="13" customFormat="1">
      <c r="A90" s="13"/>
      <c r="B90" s="224"/>
      <c r="C90" s="225"/>
      <c r="D90" s="219" t="s">
        <v>144</v>
      </c>
      <c r="E90" s="226" t="s">
        <v>19</v>
      </c>
      <c r="F90" s="227" t="s">
        <v>742</v>
      </c>
      <c r="G90" s="225"/>
      <c r="H90" s="226" t="s">
        <v>19</v>
      </c>
      <c r="I90" s="228"/>
      <c r="J90" s="225"/>
      <c r="K90" s="225"/>
      <c r="L90" s="229"/>
      <c r="M90" s="230"/>
      <c r="N90" s="231"/>
      <c r="O90" s="231"/>
      <c r="P90" s="231"/>
      <c r="Q90" s="231"/>
      <c r="R90" s="231"/>
      <c r="S90" s="231"/>
      <c r="T90" s="232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3" t="s">
        <v>144</v>
      </c>
      <c r="AU90" s="233" t="s">
        <v>82</v>
      </c>
      <c r="AV90" s="13" t="s">
        <v>80</v>
      </c>
      <c r="AW90" s="13" t="s">
        <v>33</v>
      </c>
      <c r="AX90" s="13" t="s">
        <v>72</v>
      </c>
      <c r="AY90" s="233" t="s">
        <v>133</v>
      </c>
    </row>
    <row r="91" s="14" customFormat="1">
      <c r="A91" s="14"/>
      <c r="B91" s="234"/>
      <c r="C91" s="235"/>
      <c r="D91" s="219" t="s">
        <v>144</v>
      </c>
      <c r="E91" s="236" t="s">
        <v>19</v>
      </c>
      <c r="F91" s="237" t="s">
        <v>80</v>
      </c>
      <c r="G91" s="235"/>
      <c r="H91" s="238">
        <v>1</v>
      </c>
      <c r="I91" s="239"/>
      <c r="J91" s="235"/>
      <c r="K91" s="235"/>
      <c r="L91" s="240"/>
      <c r="M91" s="241"/>
      <c r="N91" s="242"/>
      <c r="O91" s="242"/>
      <c r="P91" s="242"/>
      <c r="Q91" s="242"/>
      <c r="R91" s="242"/>
      <c r="S91" s="242"/>
      <c r="T91" s="243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4" t="s">
        <v>144</v>
      </c>
      <c r="AU91" s="244" t="s">
        <v>82</v>
      </c>
      <c r="AV91" s="14" t="s">
        <v>82</v>
      </c>
      <c r="AW91" s="14" t="s">
        <v>33</v>
      </c>
      <c r="AX91" s="14" t="s">
        <v>72</v>
      </c>
      <c r="AY91" s="244" t="s">
        <v>133</v>
      </c>
    </row>
    <row r="92" s="15" customFormat="1">
      <c r="A92" s="15"/>
      <c r="B92" s="245"/>
      <c r="C92" s="246"/>
      <c r="D92" s="219" t="s">
        <v>144</v>
      </c>
      <c r="E92" s="247" t="s">
        <v>19</v>
      </c>
      <c r="F92" s="248" t="s">
        <v>149</v>
      </c>
      <c r="G92" s="246"/>
      <c r="H92" s="249">
        <v>2</v>
      </c>
      <c r="I92" s="250"/>
      <c r="J92" s="246"/>
      <c r="K92" s="246"/>
      <c r="L92" s="251"/>
      <c r="M92" s="256"/>
      <c r="N92" s="257"/>
      <c r="O92" s="257"/>
      <c r="P92" s="257"/>
      <c r="Q92" s="257"/>
      <c r="R92" s="257"/>
      <c r="S92" s="257"/>
      <c r="T92" s="258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T92" s="255" t="s">
        <v>144</v>
      </c>
      <c r="AU92" s="255" t="s">
        <v>82</v>
      </c>
      <c r="AV92" s="15" t="s">
        <v>140</v>
      </c>
      <c r="AW92" s="15" t="s">
        <v>33</v>
      </c>
      <c r="AX92" s="15" t="s">
        <v>80</v>
      </c>
      <c r="AY92" s="255" t="s">
        <v>133</v>
      </c>
    </row>
    <row r="93" s="2" customFormat="1" ht="6.96" customHeight="1">
      <c r="A93" s="40"/>
      <c r="B93" s="61"/>
      <c r="C93" s="62"/>
      <c r="D93" s="62"/>
      <c r="E93" s="62"/>
      <c r="F93" s="62"/>
      <c r="G93" s="62"/>
      <c r="H93" s="62"/>
      <c r="I93" s="62"/>
      <c r="J93" s="62"/>
      <c r="K93" s="62"/>
      <c r="L93" s="46"/>
      <c r="M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</sheetData>
  <sheetProtection sheet="1" autoFilter="0" formatColumns="0" formatRows="0" objects="1" scenarios="1" spinCount="100000" saltValue="pZuO6IyDRsp+LcKKcPWWUe8JvJsizlcvdSfw8tiZ+04ZV4FoflfBoTCM6ku6SOg2tdILyRIjcf1UL3QqJMZv2A==" hashValue="BhVtAprOUFE6b/8hSvczTMT7vYiA+Y/+uzwuq452I58LNpmX/nUxIfw1Mt7wWg7LhMCjrcQpQAN/LwSNrQRIiA==" algorithmName="SHA-512" password="CC35"/>
  <autoFilter ref="C80:K92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Dana Mlejnková</dc:creator>
  <cp:lastModifiedBy>Dana Mlejnková</cp:lastModifiedBy>
  <dcterms:created xsi:type="dcterms:W3CDTF">2021-04-15T14:22:33Z</dcterms:created>
  <dcterms:modified xsi:type="dcterms:W3CDTF">2021-04-15T14:22:46Z</dcterms:modified>
</cp:coreProperties>
</file>